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Voda - výměny měřidel" sheetId="2" r:id="rId2"/>
    <sheet name="PS02 - Teplo - výměny měř..." sheetId="3" r:id="rId3"/>
    <sheet name="PS03 - Plyn - výměny měřidel" sheetId="4" r:id="rId4"/>
    <sheet name="PS04 - Slaboproud, silnop..." sheetId="5" r:id="rId5"/>
    <sheet name="VRN - Doprava" sheetId="6" r:id="rId6"/>
    <sheet name="Pokyny pro vyplnění" sheetId="7" r:id="rId7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'PS01 - Voda - výměny měřidel'!$C$81:$K$202</definedName>
    <definedName name="_xlnm.Print_Area" localSheetId="1">'PS01 - Voda - výměny měřidel'!$C$4:$J$39,'PS01 - Voda - výměny měřidel'!$C$45:$J$63,'PS01 - Voda - výměny měřidel'!$C$69:$K$202</definedName>
    <definedName name="_xlnm.Print_Titles" localSheetId="1">'PS01 - Voda - výměny měřidel'!$81:$81</definedName>
    <definedName name="_xlnm._FilterDatabase" localSheetId="2" hidden="1">'PS02 - Teplo - výměny měř...'!$C$82:$K$171</definedName>
    <definedName name="_xlnm.Print_Area" localSheetId="2">'PS02 - Teplo - výměny měř...'!$C$4:$J$39,'PS02 - Teplo - výměny měř...'!$C$45:$J$64,'PS02 - Teplo - výměny měř...'!$C$70:$K$171</definedName>
    <definedName name="_xlnm.Print_Titles" localSheetId="2">'PS02 - Teplo - výměny měř...'!$82:$82</definedName>
    <definedName name="_xlnm._FilterDatabase" localSheetId="3" hidden="1">'PS03 - Plyn - výměny měřidel'!$C$83:$K$140</definedName>
    <definedName name="_xlnm.Print_Area" localSheetId="3">'PS03 - Plyn - výměny měřidel'!$C$4:$J$39,'PS03 - Plyn - výměny měřidel'!$C$45:$J$65,'PS03 - Plyn - výměny měřidel'!$C$71:$K$140</definedName>
    <definedName name="_xlnm.Print_Titles" localSheetId="3">'PS03 - Plyn - výměny měřidel'!$83:$83</definedName>
    <definedName name="_xlnm._FilterDatabase" localSheetId="4" hidden="1">'PS04 - Slaboproud, silnop...'!$C$86:$K$388</definedName>
    <definedName name="_xlnm.Print_Area" localSheetId="4">'PS04 - Slaboproud, silnop...'!$C$4:$J$39,'PS04 - Slaboproud, silnop...'!$C$45:$J$68,'PS04 - Slaboproud, silnop...'!$C$74:$K$388</definedName>
    <definedName name="_xlnm.Print_Titles" localSheetId="4">'PS04 - Slaboproud, silnop...'!$86:$86</definedName>
    <definedName name="_xlnm._FilterDatabase" localSheetId="5" hidden="1">'VRN - Doprava'!$C$80:$K$85</definedName>
    <definedName name="_xlnm.Print_Area" localSheetId="5">'VRN - Doprava'!$C$4:$J$39,'VRN - Doprava'!$C$45:$J$62,'VRN - Doprava'!$C$68:$K$85</definedName>
    <definedName name="_xlnm.Print_Titles" localSheetId="5">'VRN - Doprava'!$80:$80</definedName>
  </definedNames>
  <calcPr/>
</workbook>
</file>

<file path=xl/calcChain.xml><?xml version="1.0" encoding="utf-8"?>
<calcChain xmlns="http://schemas.openxmlformats.org/spreadsheetml/2006/main">
  <c i="6" l="1" r="R83"/>
  <c r="R82"/>
  <c r="R81"/>
  <c r="P83"/>
  <c r="P82"/>
  <c r="P81"/>
  <c i="1" r="AU59"/>
  <c i="6" r="J37"/>
  <c r="J36"/>
  <c i="1" r="AY59"/>
  <c i="6" r="J35"/>
  <c i="1" r="AX59"/>
  <c i="6" r="BI84"/>
  <c r="BH84"/>
  <c r="BG84"/>
  <c r="BF84"/>
  <c r="T84"/>
  <c r="T83"/>
  <c r="T82"/>
  <c r="T81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52"/>
  <c r="E7"/>
  <c r="E48"/>
  <c i="5" r="J37"/>
  <c r="J36"/>
  <c i="1" r="AY58"/>
  <c i="5" r="J35"/>
  <c i="1" r="AX58"/>
  <c i="5"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52"/>
  <c r="E7"/>
  <c r="E48"/>
  <c i="4" r="J37"/>
  <c r="J36"/>
  <c i="1" r="AY57"/>
  <c i="4" r="J35"/>
  <c i="1" r="AX57"/>
  <c i="4"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55"/>
  <c r="J17"/>
  <c r="J12"/>
  <c r="J78"/>
  <c r="E7"/>
  <c r="E74"/>
  <c i="3" r="J37"/>
  <c r="J36"/>
  <c i="1" r="AY56"/>
  <c i="3" r="J35"/>
  <c i="1" r="AX56"/>
  <c i="3"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F79"/>
  <c r="F77"/>
  <c r="E75"/>
  <c r="J55"/>
  <c r="F54"/>
  <c r="F52"/>
  <c r="E50"/>
  <c r="J21"/>
  <c r="E21"/>
  <c r="J54"/>
  <c r="J20"/>
  <c r="J18"/>
  <c r="E18"/>
  <c r="F80"/>
  <c r="J17"/>
  <c r="J12"/>
  <c r="J77"/>
  <c r="E7"/>
  <c r="E48"/>
  <c i="2" r="J37"/>
  <c r="J36"/>
  <c i="1" r="AY55"/>
  <c i="2" r="J35"/>
  <c i="1" r="AX55"/>
  <c i="2"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48"/>
  <c i="1" r="L50"/>
  <c r="AM50"/>
  <c r="AM49"/>
  <c r="L49"/>
  <c r="AM47"/>
  <c r="L47"/>
  <c r="L45"/>
  <c r="L44"/>
  <c i="2" r="BK178"/>
  <c r="J163"/>
  <c r="J127"/>
  <c r="BK97"/>
  <c i="3" r="BK169"/>
  <c r="BK108"/>
  <c r="BK123"/>
  <c r="BK147"/>
  <c r="J99"/>
  <c i="4" r="BK117"/>
  <c r="J120"/>
  <c i="5" r="J339"/>
  <c r="J260"/>
  <c r="J154"/>
  <c r="BK336"/>
  <c r="BK143"/>
  <c r="BK134"/>
  <c r="J241"/>
  <c r="BK190"/>
  <c r="BK245"/>
  <c r="BK364"/>
  <c r="BK125"/>
  <c r="J212"/>
  <c r="BK131"/>
  <c r="J299"/>
  <c r="J169"/>
  <c r="J333"/>
  <c r="J229"/>
  <c r="J308"/>
  <c r="J182"/>
  <c r="J90"/>
  <c i="2" r="J151"/>
  <c r="BK136"/>
  <c i="1" r="AS54"/>
  <c i="3" r="BK132"/>
  <c r="J117"/>
  <c i="4" r="J96"/>
  <c r="BK93"/>
  <c i="5" r="BK278"/>
  <c r="BK157"/>
  <c r="BK186"/>
  <c r="BK206"/>
  <c r="BK150"/>
  <c r="J358"/>
  <c r="BK386"/>
  <c r="J140"/>
  <c r="BK361"/>
  <c r="BK339"/>
  <c r="BK314"/>
  <c r="J238"/>
  <c r="J125"/>
  <c r="BK319"/>
  <c r="J157"/>
  <c r="BK351"/>
  <c r="BK204"/>
  <c r="BK169"/>
  <c r="J111"/>
  <c r="J208"/>
  <c r="J128"/>
  <c r="J263"/>
  <c r="BK117"/>
  <c r="J235"/>
  <c r="J198"/>
  <c r="J108"/>
  <c i="6" r="J84"/>
  <c i="2" r="BK200"/>
  <c r="J184"/>
  <c r="BK166"/>
  <c r="BK133"/>
  <c r="BK157"/>
  <c r="BK127"/>
  <c r="J109"/>
  <c r="BK112"/>
  <c r="J106"/>
  <c i="3" r="BK141"/>
  <c r="J141"/>
  <c r="J111"/>
  <c r="J162"/>
  <c r="BK89"/>
  <c r="J156"/>
  <c r="BK120"/>
  <c i="4" r="J128"/>
  <c r="J105"/>
  <c r="BK134"/>
  <c r="J114"/>
  <c r="BK90"/>
  <c i="5" r="J355"/>
  <c r="J319"/>
  <c r="J257"/>
  <c r="BK184"/>
  <c r="J143"/>
  <c r="J251"/>
  <c r="J266"/>
  <c r="BK358"/>
  <c r="BK210"/>
  <c r="BK331"/>
  <c r="J379"/>
  <c r="BK257"/>
  <c i="6" r="F37"/>
  <c i="1" r="BD59"/>
  <c i="2" r="BK100"/>
  <c r="BK190"/>
  <c r="J178"/>
  <c r="BK142"/>
  <c r="BK151"/>
  <c r="J130"/>
  <c r="J121"/>
  <c r="BK85"/>
  <c i="3" r="BK153"/>
  <c i="4" r="J131"/>
  <c r="BK120"/>
  <c r="BK138"/>
  <c r="BK108"/>
  <c r="BK96"/>
  <c i="5" r="J323"/>
  <c r="J226"/>
  <c r="BK182"/>
  <c r="BK287"/>
  <c r="J150"/>
  <c r="BK353"/>
  <c r="BK251"/>
  <c r="J152"/>
  <c r="J248"/>
  <c r="BK376"/>
  <c r="BK308"/>
  <c r="BK90"/>
  <c r="J220"/>
  <c r="BK147"/>
  <c r="BK222"/>
  <c r="J102"/>
  <c r="BK281"/>
  <c i="2" r="J193"/>
  <c r="BK163"/>
  <c r="J160"/>
  <c r="BK124"/>
  <c r="J88"/>
  <c r="BK109"/>
  <c i="3" r="BK165"/>
  <c r="J150"/>
  <c r="BK99"/>
  <c i="4" r="BK114"/>
  <c i="5" r="J336"/>
  <c r="BK272"/>
  <c r="J269"/>
  <c r="J367"/>
  <c r="BK180"/>
  <c r="BK122"/>
  <c r="BK333"/>
  <c r="BK383"/>
  <c r="J370"/>
  <c r="J321"/>
  <c r="BK137"/>
  <c r="J172"/>
  <c r="BK111"/>
  <c r="BK235"/>
  <c r="BK293"/>
  <c r="J175"/>
  <c r="J93"/>
  <c i="6" r="F36"/>
  <c i="1" r="BC59"/>
  <c i="2" r="J200"/>
  <c r="J181"/>
  <c r="BK160"/>
  <c r="J136"/>
  <c r="J166"/>
  <c r="J142"/>
  <c r="J94"/>
  <c r="J112"/>
  <c r="J175"/>
  <c i="3" r="BK105"/>
  <c r="J153"/>
  <c r="BK117"/>
  <c r="J105"/>
  <c r="J144"/>
  <c r="BK86"/>
  <c r="J135"/>
  <c r="J95"/>
  <c i="4" r="J123"/>
  <c r="BK102"/>
  <c r="BK123"/>
  <c r="BK99"/>
  <c i="5" r="BK321"/>
  <c r="BK248"/>
  <c r="BK152"/>
  <c r="J232"/>
  <c r="BK108"/>
  <c r="BK355"/>
  <c r="BK229"/>
  <c r="BK154"/>
  <c r="J353"/>
  <c r="BK196"/>
  <c r="J222"/>
  <c r="BK349"/>
  <c r="BK316"/>
  <c r="BK260"/>
  <c r="BK232"/>
  <c r="BK105"/>
  <c r="J210"/>
  <c r="J316"/>
  <c r="J184"/>
  <c r="J163"/>
  <c r="J311"/>
  <c r="BK263"/>
  <c r="BK163"/>
  <c r="J278"/>
  <c r="BK177"/>
  <c r="BK302"/>
  <c r="BK215"/>
  <c r="BK160"/>
  <c i="2" r="J190"/>
  <c r="J148"/>
  <c r="J169"/>
  <c r="J133"/>
  <c r="J91"/>
  <c i="3" r="BK144"/>
  <c r="J102"/>
  <c r="J129"/>
  <c i="4" r="J87"/>
  <c i="5" r="J376"/>
  <c r="BK269"/>
  <c r="J342"/>
  <c r="J224"/>
  <c r="BK266"/>
  <c r="J177"/>
  <c r="J327"/>
  <c r="J373"/>
  <c r="BK290"/>
  <c r="J145"/>
  <c r="J349"/>
  <c r="BK202"/>
  <c r="J117"/>
  <c r="J215"/>
  <c r="J314"/>
  <c r="BK323"/>
  <c r="BK212"/>
  <c i="6" r="BK84"/>
  <c i="2" r="BK118"/>
  <c r="J196"/>
  <c r="BK181"/>
  <c r="BK172"/>
  <c r="J145"/>
  <c r="BK130"/>
  <c r="BK154"/>
  <c r="BK103"/>
  <c r="BK184"/>
  <c r="BK94"/>
  <c i="3" r="BK114"/>
  <c r="BK156"/>
  <c r="BK126"/>
  <c r="BK92"/>
  <c r="J147"/>
  <c r="J169"/>
  <c r="J138"/>
  <c r="BK111"/>
  <c i="4" r="J134"/>
  <c r="J108"/>
  <c r="BK128"/>
  <c r="BK105"/>
  <c i="5" r="J383"/>
  <c r="J287"/>
  <c r="J190"/>
  <c r="J134"/>
  <c r="BK305"/>
  <c r="J131"/>
  <c r="J351"/>
  <c r="BK346"/>
  <c r="J272"/>
  <c r="BK102"/>
  <c r="BK93"/>
  <c r="J180"/>
  <c r="J284"/>
  <c r="J105"/>
  <c r="BK327"/>
  <c r="BK172"/>
  <c i="2" r="J115"/>
  <c r="BK193"/>
  <c r="BK175"/>
  <c r="J157"/>
  <c r="J118"/>
  <c r="BK148"/>
  <c r="J103"/>
  <c r="J97"/>
  <c r="BK106"/>
  <c r="BK88"/>
  <c i="3" r="BK162"/>
  <c r="BK135"/>
  <c r="BK95"/>
  <c r="J120"/>
  <c r="J165"/>
  <c r="J123"/>
  <c i="4" r="J111"/>
  <c r="J138"/>
  <c r="BK111"/>
  <c r="J90"/>
  <c r="BK87"/>
  <c i="5" r="J305"/>
  <c r="BK238"/>
  <c r="BK145"/>
  <c r="J194"/>
  <c r="J346"/>
  <c r="BK311"/>
  <c r="J245"/>
  <c r="J188"/>
  <c r="BK99"/>
  <c r="J192"/>
  <c r="J331"/>
  <c r="J364"/>
  <c r="BK342"/>
  <c r="J302"/>
  <c r="BK254"/>
  <c r="BK220"/>
  <c r="BK370"/>
  <c r="J137"/>
  <c r="BK208"/>
  <c r="BK140"/>
  <c r="BK296"/>
  <c i="6" r="F34"/>
  <c i="1" r="BA59"/>
  <c i="2" r="J154"/>
  <c r="BK91"/>
  <c r="BK145"/>
  <c r="J100"/>
  <c r="BK121"/>
  <c r="J187"/>
  <c i="3" r="BK129"/>
  <c r="BK159"/>
  <c r="J132"/>
  <c r="J89"/>
  <c r="J92"/>
  <c r="J159"/>
  <c r="J126"/>
  <c r="BK102"/>
  <c i="4" r="J93"/>
  <c r="J99"/>
  <c r="J117"/>
  <c r="J102"/>
  <c i="5" r="J329"/>
  <c r="BK299"/>
  <c r="BK198"/>
  <c r="BK329"/>
  <c r="J296"/>
  <c r="BK128"/>
  <c r="J386"/>
  <c r="J281"/>
  <c r="BK194"/>
  <c r="BK175"/>
  <c r="J196"/>
  <c r="BK114"/>
  <c r="J122"/>
  <c r="BK284"/>
  <c r="J96"/>
  <c i="2" r="BK196"/>
  <c r="BK169"/>
  <c r="J172"/>
  <c r="BK139"/>
  <c r="BK115"/>
  <c i="3" r="BK138"/>
  <c r="BK150"/>
  <c r="J108"/>
  <c i="4" r="BK131"/>
  <c i="5" r="BK325"/>
  <c r="BK200"/>
  <c r="J200"/>
  <c r="J361"/>
  <c r="J202"/>
  <c r="J325"/>
  <c r="BK367"/>
  <c r="J275"/>
  <c r="BK379"/>
  <c r="J206"/>
  <c r="BK373"/>
  <c r="J166"/>
  <c r="J186"/>
  <c r="BK226"/>
  <c i="6" r="F35"/>
  <c i="2" r="BK187"/>
  <c r="J139"/>
  <c r="J85"/>
  <c r="J124"/>
  <c i="3" r="J86"/>
  <c r="J114"/>
  <c i="5" r="BK275"/>
  <c r="J217"/>
  <c r="J293"/>
  <c r="BK192"/>
  <c r="BK241"/>
  <c r="J114"/>
  <c r="BK217"/>
  <c r="BK96"/>
  <c r="J254"/>
  <c r="BK166"/>
  <c r="J99"/>
  <c r="BK188"/>
  <c r="J160"/>
  <c r="J290"/>
  <c r="J147"/>
  <c r="BK224"/>
  <c r="J204"/>
  <c i="6" r="J34"/>
  <c i="4" l="1" r="T127"/>
  <c r="T126"/>
  <c i="5" r="P121"/>
  <c r="T357"/>
  <c r="T345"/>
  <c i="3" r="BK85"/>
  <c r="J85"/>
  <c r="J61"/>
  <c i="4" r="BK127"/>
  <c r="J127"/>
  <c r="J63"/>
  <c i="5" r="T121"/>
  <c i="3" r="T85"/>
  <c i="4" r="P86"/>
  <c r="P85"/>
  <c i="5" r="BK244"/>
  <c r="J244"/>
  <c r="J64"/>
  <c r="T382"/>
  <c i="2" r="T84"/>
  <c r="T83"/>
  <c r="T82"/>
  <c i="3" r="BK98"/>
  <c r="J98"/>
  <c r="J62"/>
  <c i="4" r="T86"/>
  <c r="T85"/>
  <c r="T84"/>
  <c i="5" r="R89"/>
  <c r="R88"/>
  <c i="2" r="P84"/>
  <c r="P83"/>
  <c r="P82"/>
  <c i="1" r="AU55"/>
  <c i="3" r="T98"/>
  <c i="4" r="P127"/>
  <c r="P126"/>
  <c i="5" r="R121"/>
  <c r="BK357"/>
  <c r="J357"/>
  <c r="J66"/>
  <c r="R382"/>
  <c i="2" r="R84"/>
  <c r="R83"/>
  <c r="R82"/>
  <c i="5" r="BK121"/>
  <c r="BK120"/>
  <c r="J120"/>
  <c r="J62"/>
  <c r="T244"/>
  <c r="R357"/>
  <c r="R345"/>
  <c i="3" r="P85"/>
  <c r="R85"/>
  <c i="2" r="BK84"/>
  <c r="BK83"/>
  <c r="BK82"/>
  <c r="J82"/>
  <c i="3" r="R98"/>
  <c i="4" r="R86"/>
  <c r="R85"/>
  <c r="R84"/>
  <c i="3" r="P98"/>
  <c i="4" r="R127"/>
  <c r="R126"/>
  <c i="5" r="BK89"/>
  <c r="BK88"/>
  <c r="P89"/>
  <c r="P88"/>
  <c r="T89"/>
  <c r="T88"/>
  <c r="R244"/>
  <c r="P357"/>
  <c r="P345"/>
  <c r="BK382"/>
  <c r="J382"/>
  <c r="J67"/>
  <c i="4" r="BK86"/>
  <c r="J86"/>
  <c r="J61"/>
  <c i="5" r="P244"/>
  <c r="P382"/>
  <c i="3" r="BK168"/>
  <c r="J168"/>
  <c r="J63"/>
  <c i="2" r="BK199"/>
  <c r="J199"/>
  <c r="J62"/>
  <c i="4" r="BK137"/>
  <c r="J137"/>
  <c r="J64"/>
  <c i="6" r="BK83"/>
  <c r="J83"/>
  <c r="J61"/>
  <c i="5" r="BK345"/>
  <c r="J345"/>
  <c r="J65"/>
  <c r="J121"/>
  <c r="J63"/>
  <c r="J88"/>
  <c r="J60"/>
  <c r="J89"/>
  <c r="J61"/>
  <c i="6" r="F55"/>
  <c r="E71"/>
  <c r="BE84"/>
  <c r="J54"/>
  <c r="J75"/>
  <c i="1" r="AW59"/>
  <c r="BB59"/>
  <c i="5" r="J54"/>
  <c r="BE102"/>
  <c r="BE140"/>
  <c r="BE154"/>
  <c r="BE196"/>
  <c r="BE206"/>
  <c r="BE208"/>
  <c r="BE245"/>
  <c r="BE266"/>
  <c r="BE287"/>
  <c r="BE353"/>
  <c r="BE361"/>
  <c i="4" r="BK85"/>
  <c i="5" r="J81"/>
  <c r="BE108"/>
  <c r="BE143"/>
  <c r="BE220"/>
  <c r="BE241"/>
  <c r="BE342"/>
  <c r="BE157"/>
  <c r="BE184"/>
  <c r="BE192"/>
  <c r="BE260"/>
  <c r="BE269"/>
  <c r="BE272"/>
  <c r="BE321"/>
  <c i="4" r="BK126"/>
  <c r="J126"/>
  <c r="J62"/>
  <c i="5" r="BE93"/>
  <c r="BE125"/>
  <c r="BE182"/>
  <c r="BE194"/>
  <c r="BE222"/>
  <c r="BE281"/>
  <c r="BE284"/>
  <c r="BE290"/>
  <c r="BE299"/>
  <c r="BE308"/>
  <c r="BE373"/>
  <c r="E77"/>
  <c r="BE105"/>
  <c r="BE117"/>
  <c r="BE128"/>
  <c r="BE202"/>
  <c r="BE263"/>
  <c r="BE314"/>
  <c r="BE316"/>
  <c r="BE323"/>
  <c r="BE327"/>
  <c r="BE131"/>
  <c r="BE152"/>
  <c r="BE172"/>
  <c r="BE175"/>
  <c r="BE177"/>
  <c r="BE190"/>
  <c r="BE204"/>
  <c r="BE210"/>
  <c r="BE226"/>
  <c r="BE229"/>
  <c r="BE235"/>
  <c r="BE319"/>
  <c r="BE325"/>
  <c r="BE329"/>
  <c r="BE358"/>
  <c r="BE364"/>
  <c r="BE383"/>
  <c r="BE386"/>
  <c r="BE134"/>
  <c r="BE150"/>
  <c r="BE278"/>
  <c r="BE336"/>
  <c r="BE355"/>
  <c r="BE370"/>
  <c r="BE376"/>
  <c r="BE198"/>
  <c r="BE212"/>
  <c r="BE254"/>
  <c r="BE346"/>
  <c r="F55"/>
  <c r="BE145"/>
  <c r="BE166"/>
  <c r="BE169"/>
  <c r="BE200"/>
  <c r="BE217"/>
  <c r="BE224"/>
  <c r="BE232"/>
  <c r="BE238"/>
  <c r="BE275"/>
  <c r="BE349"/>
  <c r="BE351"/>
  <c r="BE379"/>
  <c r="BE90"/>
  <c r="BE99"/>
  <c r="BE111"/>
  <c r="BE122"/>
  <c r="BE163"/>
  <c r="BE248"/>
  <c r="BE257"/>
  <c r="BE293"/>
  <c r="BE305"/>
  <c r="BE339"/>
  <c r="BE147"/>
  <c r="BE180"/>
  <c r="BE96"/>
  <c r="BE114"/>
  <c r="BE137"/>
  <c r="BE160"/>
  <c r="BE186"/>
  <c r="BE188"/>
  <c r="BE215"/>
  <c r="BE251"/>
  <c r="BE296"/>
  <c r="BE302"/>
  <c r="BE311"/>
  <c r="BE331"/>
  <c r="BE333"/>
  <c r="BE367"/>
  <c i="3" r="BK84"/>
  <c r="J84"/>
  <c r="J60"/>
  <c i="4" r="J52"/>
  <c r="E48"/>
  <c r="BE90"/>
  <c r="J80"/>
  <c r="BE96"/>
  <c r="BE105"/>
  <c r="BE117"/>
  <c r="BE108"/>
  <c r="BE111"/>
  <c r="BE114"/>
  <c r="F81"/>
  <c r="BE93"/>
  <c r="BE99"/>
  <c r="BE131"/>
  <c r="BE120"/>
  <c r="BE128"/>
  <c r="BE87"/>
  <c r="BE123"/>
  <c r="BE138"/>
  <c r="BE102"/>
  <c r="BE134"/>
  <c i="2" r="J59"/>
  <c i="3" r="F55"/>
  <c r="J79"/>
  <c r="BE92"/>
  <c r="E73"/>
  <c r="BE89"/>
  <c r="BE99"/>
  <c r="J52"/>
  <c r="BE86"/>
  <c i="2" r="J83"/>
  <c r="J60"/>
  <c r="J84"/>
  <c r="J61"/>
  <c i="3" r="BE95"/>
  <c r="BE108"/>
  <c r="BE132"/>
  <c r="BE135"/>
  <c r="BE144"/>
  <c r="BE147"/>
  <c r="BE153"/>
  <c r="BE165"/>
  <c r="BE169"/>
  <c r="BE117"/>
  <c r="BE105"/>
  <c r="BE114"/>
  <c r="BE129"/>
  <c r="BE141"/>
  <c r="BE150"/>
  <c r="BE156"/>
  <c r="BE159"/>
  <c r="BE162"/>
  <c r="BE102"/>
  <c r="BE111"/>
  <c r="BE120"/>
  <c r="BE123"/>
  <c r="BE126"/>
  <c r="BE138"/>
  <c i="2" r="E72"/>
  <c r="BE91"/>
  <c r="BE100"/>
  <c r="J54"/>
  <c r="J52"/>
  <c r="BE103"/>
  <c r="BE88"/>
  <c r="BE115"/>
  <c r="BE124"/>
  <c r="BE85"/>
  <c r="BE112"/>
  <c r="BE118"/>
  <c r="BE121"/>
  <c r="BE190"/>
  <c r="BE106"/>
  <c r="BE133"/>
  <c r="BE139"/>
  <c r="BE160"/>
  <c r="BE166"/>
  <c r="BE169"/>
  <c r="BE172"/>
  <c r="F55"/>
  <c r="BE97"/>
  <c r="BE109"/>
  <c r="BE94"/>
  <c r="BE127"/>
  <c r="BE136"/>
  <c r="BE142"/>
  <c r="BE145"/>
  <c r="BE148"/>
  <c r="BE151"/>
  <c r="BE154"/>
  <c r="BE157"/>
  <c r="BE163"/>
  <c r="BE175"/>
  <c r="BE178"/>
  <c r="BE181"/>
  <c r="BE184"/>
  <c r="BE187"/>
  <c r="BE193"/>
  <c r="BE196"/>
  <c r="BE200"/>
  <c r="BE130"/>
  <c i="4" r="J34"/>
  <c i="1" r="AW57"/>
  <c i="2" r="F35"/>
  <c i="1" r="BB55"/>
  <c i="5" r="F35"/>
  <c i="1" r="BB58"/>
  <c i="3" r="J34"/>
  <c i="1" r="AW56"/>
  <c i="4" r="F35"/>
  <c i="1" r="BB57"/>
  <c i="3" r="F36"/>
  <c i="1" r="BC56"/>
  <c i="6" r="F33"/>
  <c i="1" r="AZ59"/>
  <c i="2" r="F36"/>
  <c i="1" r="BC55"/>
  <c i="5" r="J34"/>
  <c i="1" r="AW58"/>
  <c i="2" r="F34"/>
  <c i="1" r="BA55"/>
  <c i="4" r="F34"/>
  <c i="1" r="BA57"/>
  <c i="5" r="F36"/>
  <c i="1" r="BC58"/>
  <c i="3" r="F35"/>
  <c i="1" r="BB56"/>
  <c i="2" r="F37"/>
  <c i="1" r="BD55"/>
  <c i="4" r="F36"/>
  <c i="1" r="BC57"/>
  <c i="3" r="F34"/>
  <c i="1" r="BA56"/>
  <c i="5" r="F37"/>
  <c i="1" r="BD58"/>
  <c i="2" r="J30"/>
  <c r="J34"/>
  <c i="1" r="AW55"/>
  <c i="4" r="F37"/>
  <c i="1" r="BD57"/>
  <c i="3" r="F37"/>
  <c i="1" r="BD56"/>
  <c i="5" r="F34"/>
  <c i="1" r="BA58"/>
  <c i="3" l="1" r="R84"/>
  <c r="R83"/>
  <c i="5" r="R120"/>
  <c r="R87"/>
  <c i="4" r="P84"/>
  <c i="1" r="AU57"/>
  <c i="3" r="P84"/>
  <c r="P83"/>
  <c i="1" r="AU56"/>
  <c i="3" r="T84"/>
  <c r="T83"/>
  <c i="5" r="BK87"/>
  <c r="J87"/>
  <c r="P120"/>
  <c r="P87"/>
  <c i="1" r="AU58"/>
  <c i="5" r="T120"/>
  <c r="T87"/>
  <c i="1" r="AG55"/>
  <c i="6" r="BK82"/>
  <c r="BK81"/>
  <c r="J81"/>
  <c r="J59"/>
  <c i="4" r="BK84"/>
  <c r="J84"/>
  <c r="J59"/>
  <c r="J85"/>
  <c r="J60"/>
  <c i="3" r="BK83"/>
  <c r="J83"/>
  <c r="J59"/>
  <c i="2" r="J33"/>
  <c i="1" r="AV55"/>
  <c r="AT55"/>
  <c r="AN55"/>
  <c i="3" r="J33"/>
  <c i="1" r="AV56"/>
  <c r="AT56"/>
  <c i="5" r="F33"/>
  <c i="1" r="AZ58"/>
  <c i="5" r="J30"/>
  <c i="1" r="AG58"/>
  <c i="4" r="J33"/>
  <c i="1" r="AV57"/>
  <c r="AT57"/>
  <c r="BA54"/>
  <c r="W30"/>
  <c i="3" r="F33"/>
  <c i="1" r="AZ56"/>
  <c r="BD54"/>
  <c r="W33"/>
  <c i="2" r="F33"/>
  <c i="1" r="AZ55"/>
  <c i="4" r="F33"/>
  <c i="1" r="AZ57"/>
  <c i="6" r="J33"/>
  <c i="1" r="AV59"/>
  <c r="AT59"/>
  <c r="BB54"/>
  <c r="AX54"/>
  <c i="5" r="J33"/>
  <c i="1" r="AV58"/>
  <c r="AT58"/>
  <c r="AN58"/>
  <c r="BC54"/>
  <c r="W32"/>
  <c i="6" l="1" r="J82"/>
  <c r="J60"/>
  <c i="5" r="J59"/>
  <c r="J39"/>
  <c i="2" r="J39"/>
  <c i="1" r="AU54"/>
  <c r="AZ54"/>
  <c r="W29"/>
  <c r="AW54"/>
  <c r="AK30"/>
  <c i="6" r="J30"/>
  <c i="1" r="AG59"/>
  <c r="W31"/>
  <c i="4" r="J30"/>
  <c i="1" r="AG57"/>
  <c r="AN57"/>
  <c i="3" r="J30"/>
  <c i="1" r="AG56"/>
  <c r="AY54"/>
  <c i="6" l="1" r="J39"/>
  <c i="4" r="J39"/>
  <c i="3" r="J39"/>
  <c i="1" r="AN56"/>
  <c r="AN59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<sst xmlns="http://schemas.openxmlformats.org/spreadsheetml/2006/main">
  <si>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</si>
  <si>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</si>
  <si>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</si>
  <si>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</si>
  <si>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</si>
  <si>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{6016bf1b-8644-4c23-9140-f05f35df2251}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</si>
  <si>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</si>
  <si>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</si>
  <si>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</si>
  <si>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</si>
  <si>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</si>
  <si>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</si>
  <si>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</si>
  <si>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</si>
  <si>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</si>
  <si>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</si>
  <si>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</si>
  <si>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Výměny měřidel u OŘ Ústí nad Labem</t>
  </si>
  <si>
    <t>KSO:</t>
  </si>
  <si>
    <t/>
  </si>
  <si>
    <t>CC-CZ:</t>
  </si>
  <si>
    <t>Místo:</t>
  </si>
  <si>
    <t xml:space="preserve"> </t>
  </si>
  <si>
    <t>Datum:</t>
  </si>
  <si>
    <t>26. 11. 2024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</si>
  <si>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</si>
  <si>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</si>
  <si>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</si>
  <si>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</si>
  <si>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</si>
  <si>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</si>
  <si>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</si>
  <si>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</si>
  <si>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</si>
  <si>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</si>
  <si>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</si>
  <si>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</si>
  <si>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</si>
  <si>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</si>
  <si>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</si>
  <si>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</si>
  <si>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</si>
  <si>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</si>
  <si>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</si>
  <si>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</si>
  <si>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</si>
  <si>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</si>
  <si>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</si>
  <si>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</si>
  <si>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</si>
  <si>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</si>
  <si>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</si>
  <si>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</si>
  <si>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</si>
  <si>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</si>
  <si>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</si>
  <si>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</si>
  <si>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</si>
  <si>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</si>
  <si>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</si>
  <si>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</si>
  <si>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</si>
  <si>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</si>
  <si>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</si>
  <si>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</si>
  <si>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</si>
  <si>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</si>
  <si>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</si>
  <si>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</si>
  <si>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</si>
  <si>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</si>
  <si>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</si>
  <si>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</si>
  <si>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</si>
  <si>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</si>
  <si>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</si>
  <si>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</si>
  <si>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</si>
  <si>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Voda - výměny měřidel</t>
  </si>
  <si>
    <t>STA</t>
  </si>
  <si>
    <t>1</t>
  </si>
  <si>
    <t>{3c93d536-6805-433b-a56a-ce36a7a480ba}</t>
  </si>
  <si>
    <t>2</t>
  </si>
  <si>
    <t>PS02</t>
  </si>
  <si>
    <t>Teplo - výměny měřidel</t>
  </si>
  <si>
    <t>{a40a7a5b-ea0c-4427-bb60-091dc8ba21d1}</t>
  </si>
  <si>
    <t>PS03</t>
  </si>
  <si>
    <t>Plyn - výměny měřidel</t>
  </si>
  <si>
    <t>{c491df37-7c4f-4e0c-b429-959beff95aaa}</t>
  </si>
  <si>
    <t>PS04</t>
  </si>
  <si>
    <t>Slaboproud, silnoproud</t>
  </si>
  <si>
    <t>{87785789-e24c-463f-aec9-b653bc877abd}</t>
  </si>
  <si>
    <t>VRN</t>
  </si>
  <si>
    <t>Doprava</t>
  </si>
  <si>
    <t>{ef592204-d7ca-46f5-a1b2-429dc2c901ca}</t>
  </si>
  <si>
    <t>KRYCÍ LIST SOUPISU PRACÍ</t>
  </si>
  <si>
    <t>Objekt:</t>
  </si>
  <si>
    <t>PS01 - Voda - výměny měřidel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</si>
  <si>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</si>
  <si>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</si>
  <si>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</si>
  <si>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</si>
  <si>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</si>
  <si>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722 - Zdravotechnika - vnitřní vodovod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</si>
  <si>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</si>
  <si>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</si>
  <si>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</si>
  <si>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</si>
  <si>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</si>
  <si>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</si>
  <si>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</si>
  <si>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</si>
  <si>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</si>
  <si>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</si>
  <si>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</si>
  <si>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</si>
  <si>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</si>
  <si>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</si>
  <si>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</si>
  <si>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</si>
  <si>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</si>
  <si>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</si>
  <si>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</si>
  <si>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</si>
  <si>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</si>
  <si>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722130913</t>
  </si>
  <si>
    <t>Potrubí pozinkované závitové přeřezání ocelové trubky DN do 25</t>
  </si>
  <si>
    <t>kus</t>
  </si>
  <si>
    <t>CS ÚRS 2024 02</t>
  </si>
  <si>
    <t>16</t>
  </si>
  <si>
    <t>1613610440</t>
  </si>
  <si>
    <t>PP</t>
  </si>
  <si>
    <t>Opravy vodovodního potrubí z ocelových trubek pozinkovaných závitových přeřezání ocelové trubky do DN 25</t>
  </si>
  <si>
    <t>Online PSC</t>
  </si>
  <si>
    <t>https://podminky.urs.cz/item/CS_URS_2024_02/722130913</t>
  </si>
  <si>
    <t>722131902</t>
  </si>
  <si>
    <t>Potrubí pozinkované závitové mezikus s dlouhým závitem G 3/4</t>
  </si>
  <si>
    <t>soubor</t>
  </si>
  <si>
    <t>-1552115787</t>
  </si>
  <si>
    <t>Opravy vodovodního potrubí z ocelových trubek pozinkovaných závitových mezikus do závitového potrubí s dlouhým závitem G 3/4</t>
  </si>
  <si>
    <t>https://podminky.urs.cz/item/CS_URS_2024_02/722131902</t>
  </si>
  <si>
    <t>3</t>
  </si>
  <si>
    <t>722131903</t>
  </si>
  <si>
    <t>Potrubí pozinkované závitové mezikus s dlouhým závitem G 1</t>
  </si>
  <si>
    <t>-132782473</t>
  </si>
  <si>
    <t>Opravy vodovodního potrubí z ocelových trubek pozinkovaných závitových mezikus do závitového potrubí s dlouhým závitem G 1</t>
  </si>
  <si>
    <t>https://podminky.urs.cz/item/CS_URS_2024_02/722131903</t>
  </si>
  <si>
    <t>4</t>
  </si>
  <si>
    <t>722131904</t>
  </si>
  <si>
    <t>Potrubí pozinkované závitové mezikus s dlouhým závitem G 5/4</t>
  </si>
  <si>
    <t>-1725692419</t>
  </si>
  <si>
    <t>Opravy vodovodního potrubí z ocelových trubek pozinkovaných závitových mezikus do závitového potrubí s dlouhým závitem G 5/4</t>
  </si>
  <si>
    <t>https://podminky.urs.cz/item/CS_URS_2024_02/722131904</t>
  </si>
  <si>
    <t>5</t>
  </si>
  <si>
    <t>722131905</t>
  </si>
  <si>
    <t>Potrubí pozinkované závitové mezikus s dlouhým závitem G 6/4</t>
  </si>
  <si>
    <t>1456789620</t>
  </si>
  <si>
    <t>Opravy vodovodního potrubí z ocelových trubek pozinkovaných závitových mezikus do závitového potrubí s dlouhým závitem G 6/4</t>
  </si>
  <si>
    <t>https://podminky.urs.cz/item/CS_URS_2024_02/722131905</t>
  </si>
  <si>
    <t>6</t>
  </si>
  <si>
    <t>722131921</t>
  </si>
  <si>
    <t>Potrubí pozinkované závitové zpětná montáž DN 15</t>
  </si>
  <si>
    <t>m</t>
  </si>
  <si>
    <t>-350353271</t>
  </si>
  <si>
    <t>Opravy vodovodního potrubí z ocelových trubek pozinkovaných závitových zpětná montáž závitového potrubí DN 15</t>
  </si>
  <si>
    <t>https://podminky.urs.cz/item/CS_URS_2024_02/722131921</t>
  </si>
  <si>
    <t>7</t>
  </si>
  <si>
    <t>722131922</t>
  </si>
  <si>
    <t>Potrubí pozinkované závitové zpětná montáž DN 20</t>
  </si>
  <si>
    <t>1692772309</t>
  </si>
  <si>
    <t>Opravy vodovodního potrubí z ocelových trubek pozinkovaných závitových zpětná montáž závitového potrubí DN 20</t>
  </si>
  <si>
    <t>https://podminky.urs.cz/item/CS_URS_2024_02/722131922</t>
  </si>
  <si>
    <t>8</t>
  </si>
  <si>
    <t>722131931</t>
  </si>
  <si>
    <t>Potrubí pozinkované závitové propojení potrubí DN 15</t>
  </si>
  <si>
    <t>229527794</t>
  </si>
  <si>
    <t>Opravy vodovodního potrubí z ocelových trubek pozinkovaných závitových propojení dosavadního potrubí DN 15</t>
  </si>
  <si>
    <t>https://podminky.urs.cz/item/CS_URS_2024_02/722131931</t>
  </si>
  <si>
    <t>9</t>
  </si>
  <si>
    <t>722131932</t>
  </si>
  <si>
    <t>Potrubí pozinkované závitové propojení potrubí DN 20</t>
  </si>
  <si>
    <t>316612595</t>
  </si>
  <si>
    <t>Opravy vodovodního potrubí z ocelových trubek pozinkovaných závitových propojení dosavadního potrubí DN 20</t>
  </si>
  <si>
    <t>https://podminky.urs.cz/item/CS_URS_2024_02/722131932</t>
  </si>
  <si>
    <t>10</t>
  </si>
  <si>
    <t>722170942</t>
  </si>
  <si>
    <t>Oprava potrubí PE spojka Gebo BI nátrubkové G 1/2</t>
  </si>
  <si>
    <t>-1815080686</t>
  </si>
  <si>
    <t>Oprava vodovodního potrubí z plastových trub spojky pro trubky nátrubkové G 1/2</t>
  </si>
  <si>
    <t>https://podminky.urs.cz/item/CS_URS_2024_02/722170942</t>
  </si>
  <si>
    <t>11</t>
  </si>
  <si>
    <t>722170943</t>
  </si>
  <si>
    <t>Oprava potrubí PE spojka Gebo BI nátrubkové G 3/4</t>
  </si>
  <si>
    <t>255566794</t>
  </si>
  <si>
    <t>Oprava vodovodního potrubí z plastových trub spojky pro trubky nátrubkové G 3/4</t>
  </si>
  <si>
    <t>https://podminky.urs.cz/item/CS_URS_2024_02/722170943</t>
  </si>
  <si>
    <t>722170944</t>
  </si>
  <si>
    <t>Oprava potrubí PE spojka Gebo BI nátrubkové G 1</t>
  </si>
  <si>
    <t>1889557878</t>
  </si>
  <si>
    <t>Oprava vodovodního potrubí z plastových trub spojky pro trubky nátrubkové G 1</t>
  </si>
  <si>
    <t>https://podminky.urs.cz/item/CS_URS_2024_02/722170944</t>
  </si>
  <si>
    <t>13</t>
  </si>
  <si>
    <t>722170945</t>
  </si>
  <si>
    <t>Oprava potrubí PE spojka Gebo BI nátrubkové G 5/4</t>
  </si>
  <si>
    <t>-1789065520</t>
  </si>
  <si>
    <t>Oprava vodovodního potrubí z plastových trub spojky pro trubky nátrubkové G 5/4</t>
  </si>
  <si>
    <t>https://podminky.urs.cz/item/CS_URS_2024_02/722170945</t>
  </si>
  <si>
    <t>14</t>
  </si>
  <si>
    <t>722171911</t>
  </si>
  <si>
    <t>Potrubí plastové odříznutí trubky D do 16 mm</t>
  </si>
  <si>
    <t>-1815805160</t>
  </si>
  <si>
    <t>Odříznutí trubky nebo tvarovky u rozvodů vody z plastů D do 16 mm</t>
  </si>
  <si>
    <t>https://podminky.urs.cz/item/CS_URS_2024_02/722171911</t>
  </si>
  <si>
    <t>15</t>
  </si>
  <si>
    <t>722171912</t>
  </si>
  <si>
    <t>Potrubí plastové odříznutí trubky D přes 16 do 20 mm</t>
  </si>
  <si>
    <t>2038625816</t>
  </si>
  <si>
    <t>Odříznutí trubky nebo tvarovky u rozvodů vody z plastů D přes 16 do 20 mm</t>
  </si>
  <si>
    <t>https://podminky.urs.cz/item/CS_URS_2024_02/722171912</t>
  </si>
  <si>
    <t>722171913</t>
  </si>
  <si>
    <t>Potrubí plastové odříznutí trubky D přes 20 do 25 mm</t>
  </si>
  <si>
    <t>953810792</t>
  </si>
  <si>
    <t>Odříznutí trubky nebo tvarovky u rozvodů vody z plastů D přes 20 do 25 mm</t>
  </si>
  <si>
    <t>https://podminky.urs.cz/item/CS_URS_2024_02/722171913</t>
  </si>
  <si>
    <t>17</t>
  </si>
  <si>
    <t>722171931</t>
  </si>
  <si>
    <t>Potrubí plastové výměna trub nebo tvarovek D do 16 mm</t>
  </si>
  <si>
    <t>-1326409418</t>
  </si>
  <si>
    <t>Výměna trubky, tvarovky, vsazení odbočky na rozvodech vody z plastů D do 16 mm</t>
  </si>
  <si>
    <t>https://podminky.urs.cz/item/CS_URS_2024_02/722171931</t>
  </si>
  <si>
    <t>18</t>
  </si>
  <si>
    <t>M</t>
  </si>
  <si>
    <t>28615130</t>
  </si>
  <si>
    <t>trubka vodovodní tlaková PPR řada PN 16 D 16mm</t>
  </si>
  <si>
    <t>32</t>
  </si>
  <si>
    <t>-1209016967</t>
  </si>
  <si>
    <t>VV</t>
  </si>
  <si>
    <t>25*1,03 'Přepočtené koeficientem množství</t>
  </si>
  <si>
    <t>19</t>
  </si>
  <si>
    <t>722171932</t>
  </si>
  <si>
    <t>Potrubí plastové výměna trub nebo tvarovek D přes 16 do 20 mm</t>
  </si>
  <si>
    <t>897469308</t>
  </si>
  <si>
    <t>Výměna trubky, tvarovky, vsazení odbočky na rozvodech vody z plastů D přes 16 do 20 mm</t>
  </si>
  <si>
    <t>https://podminky.urs.cz/item/CS_URS_2024_02/722171932</t>
  </si>
  <si>
    <t>20</t>
  </si>
  <si>
    <t>28615133</t>
  </si>
  <si>
    <t>trubka vodovodní tlaková PPR řada PN 16 D 20mm</t>
  </si>
  <si>
    <t>-223597511</t>
  </si>
  <si>
    <t>15*1,03 'Přepočtené koeficientem množství</t>
  </si>
  <si>
    <t>722171933</t>
  </si>
  <si>
    <t>Potrubí plastové výměna trub nebo tvarovek D přes 20 do 25 mm</t>
  </si>
  <si>
    <t>219293304</t>
  </si>
  <si>
    <t>Výměna trubky, tvarovky, vsazení odbočky na rozvodech vody z plastů D přes 20 do 25 mm</t>
  </si>
  <si>
    <t>https://podminky.urs.cz/item/CS_URS_2024_02/722171933</t>
  </si>
  <si>
    <t>22</t>
  </si>
  <si>
    <t>28615135</t>
  </si>
  <si>
    <t>trubka vodovodní tlaková PPR řada PN 16 D 25mm</t>
  </si>
  <si>
    <t>-1523330674</t>
  </si>
  <si>
    <t>10*1,03 'Přepočtené koeficientem množství</t>
  </si>
  <si>
    <t>23</t>
  </si>
  <si>
    <t>722173911</t>
  </si>
  <si>
    <t>Potrubí plastové spoje svar polyfuze D do 16 mm</t>
  </si>
  <si>
    <t>1534395587</t>
  </si>
  <si>
    <t>Spoje rozvodů vody z plastů svary polyfuzí D do 16 mm</t>
  </si>
  <si>
    <t>https://podminky.urs.cz/item/CS_URS_2024_02/722173911</t>
  </si>
  <si>
    <t>24</t>
  </si>
  <si>
    <t>722173912</t>
  </si>
  <si>
    <t>Potrubí plastové spoje svar polyfuze D přes 16 do 20 mm</t>
  </si>
  <si>
    <t>-1990286855</t>
  </si>
  <si>
    <t>Spoje rozvodů vody z plastů svary polyfuzí D přes 16 do 20 mm</t>
  </si>
  <si>
    <t>https://podminky.urs.cz/item/CS_URS_2024_02/722173912</t>
  </si>
  <si>
    <t>25</t>
  </si>
  <si>
    <t>722173913</t>
  </si>
  <si>
    <t>Potrubí plastové spoje svar polyfuze D přes 20 do 25 mm</t>
  </si>
  <si>
    <t>1750738205</t>
  </si>
  <si>
    <t>Spoje rozvodů vody z plastů svary polyfuzí D přes 20 do 25 mm</t>
  </si>
  <si>
    <t>https://podminky.urs.cz/item/CS_URS_2024_02/722173913</t>
  </si>
  <si>
    <t>26</t>
  </si>
  <si>
    <t>722190901</t>
  </si>
  <si>
    <t>Uzavření nebo otevření vodovodního potrubí při opravách</t>
  </si>
  <si>
    <t>-1535454791</t>
  </si>
  <si>
    <t>Opravy ostatní uzavření nebo otevření vodovodního potrubí při opravách včetně vypuštění a napuštění</t>
  </si>
  <si>
    <t>https://podminky.urs.cz/item/CS_URS_2024_02/722190901</t>
  </si>
  <si>
    <t>27</t>
  </si>
  <si>
    <t>722260811</t>
  </si>
  <si>
    <t>Demontáž vodoměrů závitových G 1/2</t>
  </si>
  <si>
    <t>816064176</t>
  </si>
  <si>
    <t>https://podminky.urs.cz/item/CS_URS_2024_02/722260811</t>
  </si>
  <si>
    <t>28</t>
  </si>
  <si>
    <t>722260812</t>
  </si>
  <si>
    <t>Demontáž vodoměrů závitových G 3/4</t>
  </si>
  <si>
    <t>1868747743</t>
  </si>
  <si>
    <t>https://podminky.urs.cz/item/CS_URS_2024_02/722260812</t>
  </si>
  <si>
    <t>29</t>
  </si>
  <si>
    <t>722260813</t>
  </si>
  <si>
    <t>Demontáž vodoměrů závitových G 1</t>
  </si>
  <si>
    <t>1629671271</t>
  </si>
  <si>
    <t>https://podminky.urs.cz/item/CS_URS_2024_02/722260813</t>
  </si>
  <si>
    <t>30</t>
  </si>
  <si>
    <t>722260814</t>
  </si>
  <si>
    <t>Demontáž vodoměrů závitových G 5/4</t>
  </si>
  <si>
    <t>2058996125</t>
  </si>
  <si>
    <t>https://podminky.urs.cz/item/CS_URS_2024_02/722260814</t>
  </si>
  <si>
    <t>31</t>
  </si>
  <si>
    <t>722261902</t>
  </si>
  <si>
    <t>Výměna přírubových vodoměrů DN do 50</t>
  </si>
  <si>
    <t>-1193533555</t>
  </si>
  <si>
    <t>Oprava vodoměrů výměna vodoměrů přírubových DN 50</t>
  </si>
  <si>
    <t>https://podminky.urs.cz/item/CS_URS_2024_02/722261902</t>
  </si>
  <si>
    <t>722261921</t>
  </si>
  <si>
    <t>Výměna závitových vodoměrů G 1/2</t>
  </si>
  <si>
    <t>1290905980</t>
  </si>
  <si>
    <t>Oprava vodoměrů výměna vodoměrů závitových G 1/2</t>
  </si>
  <si>
    <t>https://podminky.urs.cz/item/CS_URS_2024_02/722261921</t>
  </si>
  <si>
    <t>33</t>
  </si>
  <si>
    <t>722261922</t>
  </si>
  <si>
    <t>Výměna závitových vodoměrů G 3/4</t>
  </si>
  <si>
    <t>1570564293</t>
  </si>
  <si>
    <t>Oprava vodoměrů výměna vodoměrů závitových G 3/4</t>
  </si>
  <si>
    <t>https://podminky.urs.cz/item/CS_URS_2024_02/722261922</t>
  </si>
  <si>
    <t>34</t>
  </si>
  <si>
    <t>722261923</t>
  </si>
  <si>
    <t>Výměna závitových vodoměrů G 1</t>
  </si>
  <si>
    <t>1586045220</t>
  </si>
  <si>
    <t>Oprava vodoměrů výměna vodoměrů závitových G 1</t>
  </si>
  <si>
    <t>https://podminky.urs.cz/item/CS_URS_2024_02/722261923</t>
  </si>
  <si>
    <t>35</t>
  </si>
  <si>
    <t>722261924</t>
  </si>
  <si>
    <t>Výměna závitových vodoměrů G 6/4</t>
  </si>
  <si>
    <t>735066349</t>
  </si>
  <si>
    <t>Oprava vodoměrů výměna vodoměrů závitových G 6/4</t>
  </si>
  <si>
    <t>https://podminky.urs.cz/item/CS_URS_2024_02/722261924</t>
  </si>
  <si>
    <t>36</t>
  </si>
  <si>
    <t>998722111</t>
  </si>
  <si>
    <t>Přesun hmot tonážní pro vnitřní vodovod s omezením mechanizace v objektech v do 6 m</t>
  </si>
  <si>
    <t>t</t>
  </si>
  <si>
    <t>-1966519806</t>
  </si>
  <si>
    <t>Přesun hmot pro vnitřní vodovod stanovený z hmotnosti přesunovaného materiálu vodorovná dopravní vzdálenost do 50 m s omezením mechanizace v objektech výšky do 6 m</t>
  </si>
  <si>
    <t>https://podminky.urs.cz/item/CS_URS_2024_02/998722111</t>
  </si>
  <si>
    <t>37</t>
  </si>
  <si>
    <t>998722112</t>
  </si>
  <si>
    <t>Přesun hmot tonážní pro vnitřní vodovod s omezením mechanizace v objektech v přes 6 do 12 m</t>
  </si>
  <si>
    <t>-1315483966</t>
  </si>
  <si>
    <t>Přesun hmot pro vnitřní vodovod stanovený z hmotnosti přesunovaného materiálu vodorovná dopravní vzdálenost do 50 m s omezením mechanizace v objektech výšky přes 6 do 12 m</t>
  </si>
  <si>
    <t>https://podminky.urs.cz/item/CS_URS_2024_02/998722112</t>
  </si>
  <si>
    <t>38</t>
  </si>
  <si>
    <t>998722113</t>
  </si>
  <si>
    <t>Přesun hmot tonážní pro vnitřní vodovod s omezením mechanizace v objektech v přes 12 do 24 m</t>
  </si>
  <si>
    <t>-1950970203</t>
  </si>
  <si>
    <t>Přesun hmot pro vnitřní vodovod stanovený z hmotnosti přesunovaného materiálu vodorovná dopravní vzdálenost do 50 m s omezením mechanizace v objektech výšky přes 12 do 24 m</t>
  </si>
  <si>
    <t>https://podminky.urs.cz/item/CS_URS_2024_02/998722113</t>
  </si>
  <si>
    <t>HZS</t>
  </si>
  <si>
    <t>Hodinové zúčtovací sazby</t>
  </si>
  <si>
    <t>39</t>
  </si>
  <si>
    <t>HZS2211</t>
  </si>
  <si>
    <t>Hodinová zúčtovací sazba instalatér</t>
  </si>
  <si>
    <t>hod</t>
  </si>
  <si>
    <t>512</t>
  </si>
  <si>
    <t>-291151031</t>
  </si>
  <si>
    <t>Hodinové zúčtovací sazby profesí PSV provádění stavebních instalací instalatér</t>
  </si>
  <si>
    <t>https://podminky.urs.cz/item/CS_URS_2024_02/HZS2211</t>
  </si>
  <si>
    <t>PS02 - Teplo - výměny měřidel</t>
  </si>
  <si>
    <t xml:space="preserve">    733 - Ústřední vytápění - rozvodné potrubí</t>
  </si>
  <si>
    <t xml:space="preserve">    734 - Ústřední vytápění - armatury</t>
  </si>
  <si>
    <t>733</t>
  </si>
  <si>
    <t>Ústřední vytápění - rozvodné potrubí</t>
  </si>
  <si>
    <t>733291902</t>
  </si>
  <si>
    <t>Propojení potrubí měděného při opravě D 15x1 mm</t>
  </si>
  <si>
    <t>-427210351</t>
  </si>
  <si>
    <t>Opravy rozvodů potrubí z trubek měděných propojení potrubí Ø 15/1</t>
  </si>
  <si>
    <t>https://podminky.urs.cz/item/CS_URS_2024_02/733291902</t>
  </si>
  <si>
    <t>733291903</t>
  </si>
  <si>
    <t>Propojení potrubí měděného při opravě D 18x1 mm</t>
  </si>
  <si>
    <t>-1684576801</t>
  </si>
  <si>
    <t>Opravy rozvodů potrubí z trubek měděných propojení potrubí Ø 18/1</t>
  </si>
  <si>
    <t>https://podminky.urs.cz/item/CS_URS_2024_02/733291903</t>
  </si>
  <si>
    <t>733291904</t>
  </si>
  <si>
    <t>Propojení potrubí měděného při opravě D 22x1,5 mm</t>
  </si>
  <si>
    <t>229838505</t>
  </si>
  <si>
    <t>Opravy rozvodů potrubí z trubek měděných propojení potrubí Ø 22/1,5</t>
  </si>
  <si>
    <t>https://podminky.urs.cz/item/CS_URS_2024_02/733291904</t>
  </si>
  <si>
    <t>733291905</t>
  </si>
  <si>
    <t>Propojení potrubí měděného při opravě D 28x1,5 mm</t>
  </si>
  <si>
    <t>741336529</t>
  </si>
  <si>
    <t>Opravy rozvodů potrubí z trubek měděných propojení potrubí Ø 28/1,5</t>
  </si>
  <si>
    <t>https://podminky.urs.cz/item/CS_URS_2024_02/733291905</t>
  </si>
  <si>
    <t>734</t>
  </si>
  <si>
    <t>Ústřední vytápění - armatury</t>
  </si>
  <si>
    <t>734100811</t>
  </si>
  <si>
    <t>Demontáž armatury přírubové se dvěma přírubami DN do 50</t>
  </si>
  <si>
    <t>-1054618744</t>
  </si>
  <si>
    <t>Demontáž armatur přírubových se dvěma přírubami do DN 50</t>
  </si>
  <si>
    <t>https://podminky.urs.cz/item/CS_URS_2024_02/734100811</t>
  </si>
  <si>
    <t>734190814</t>
  </si>
  <si>
    <t>Rozpojení přírubového spoje DN do 50</t>
  </si>
  <si>
    <t>571495141</t>
  </si>
  <si>
    <t>Demontáž přírub rozpojení přírubového spoje do DN 50</t>
  </si>
  <si>
    <t>https://podminky.urs.cz/item/CS_URS_2024_02/734190814</t>
  </si>
  <si>
    <t>734190914</t>
  </si>
  <si>
    <t>Výměna těsnění pod hlavou armatury přírubové</t>
  </si>
  <si>
    <t>-1400427379</t>
  </si>
  <si>
    <t>Opravy armatur přírubových výměna těsnění pod hlavou</t>
  </si>
  <si>
    <t>https://podminky.urs.cz/item/CS_URS_2024_02/734190914</t>
  </si>
  <si>
    <t>734191941</t>
  </si>
  <si>
    <t>Zpětná montáž armatury přírubové se dvěma přírubami bez navaření protipřírub DN 15</t>
  </si>
  <si>
    <t>1795573171</t>
  </si>
  <si>
    <t>Opravy armatur přírubových zpětná montáž armatur bez navaření protipřírub se dvěma přírubami DN 15</t>
  </si>
  <si>
    <t>https://podminky.urs.cz/item/CS_URS_2024_02/734191941</t>
  </si>
  <si>
    <t>734191942</t>
  </si>
  <si>
    <t>Zpětná montáž armatury přírubové se dvěma přírubami bez navaření protipřírub DN 25</t>
  </si>
  <si>
    <t>1954275215</t>
  </si>
  <si>
    <t>Opravy armatur přírubových zpětná montáž armatur bez navaření protipřírub se dvěma přírubami DN 25</t>
  </si>
  <si>
    <t>https://podminky.urs.cz/item/CS_URS_2024_02/734191942</t>
  </si>
  <si>
    <t>734191943</t>
  </si>
  <si>
    <t>Zpětná montáž armatury přírubové se dvěma přírubami bez navaření protipřírub DN 40</t>
  </si>
  <si>
    <t>-1019073361</t>
  </si>
  <si>
    <t>Opravy armatur přírubových zpětná montáž armatur bez navaření protipřírub se dvěma přírubami DN 40</t>
  </si>
  <si>
    <t>https://podminky.urs.cz/item/CS_URS_2024_02/734191943</t>
  </si>
  <si>
    <t>734200821</t>
  </si>
  <si>
    <t>Demontáž armatury závitové se dvěma závity přes G 1/2 do G 1/2</t>
  </si>
  <si>
    <t>747078729</t>
  </si>
  <si>
    <t>Demontáž armatur závitových se dvěma závity do G 1/2</t>
  </si>
  <si>
    <t>https://podminky.urs.cz/item/CS_URS_2024_02/734200821</t>
  </si>
  <si>
    <t>734200822</t>
  </si>
  <si>
    <t>Demontáž armatury závitové se dvěma závity přes G 1/2 do G 1</t>
  </si>
  <si>
    <t>829209698</t>
  </si>
  <si>
    <t>Demontáž armatur závitových se dvěma závity přes 1/2 do G 1</t>
  </si>
  <si>
    <t>https://podminky.urs.cz/item/CS_URS_2024_02/734200822</t>
  </si>
  <si>
    <t>734200823</t>
  </si>
  <si>
    <t>Demontáž armatury závitové se dvěma závity přes G 1 přes G 1 do G 6/4</t>
  </si>
  <si>
    <t>-1427944213</t>
  </si>
  <si>
    <t>Demontáž armatur závitových se dvěma závity přes 1 do G 6/4</t>
  </si>
  <si>
    <t>https://podminky.urs.cz/item/CS_URS_2024_02/734200823</t>
  </si>
  <si>
    <t>734200824</t>
  </si>
  <si>
    <t>Demontáž armatury závitové se dvěma závity přes G 6/4 do G 2</t>
  </si>
  <si>
    <t>-1027122246</t>
  </si>
  <si>
    <t>Demontáž armatur závitových se dvěma závity přes 6/4 do G 2</t>
  </si>
  <si>
    <t>https://podminky.urs.cz/item/CS_URS_2024_02/734200824</t>
  </si>
  <si>
    <t>734291921</t>
  </si>
  <si>
    <t>Zpětná montáž ventilu závitového uzavíracího, zpětného nebo šoupátka závitového do G 1/2</t>
  </si>
  <si>
    <t>655272380</t>
  </si>
  <si>
    <t>Opravy armatur závitových zpětná montáž uzavíracích a zpětných ventilů, šoupátek do G 1/2</t>
  </si>
  <si>
    <t>https://podminky.urs.cz/item/CS_URS_2024_02/734291921</t>
  </si>
  <si>
    <t>734291922</t>
  </si>
  <si>
    <t>Zpětná montáž ventilu závitového uzavíracího, zpětného nebo šoupátka závitového přes G 1/2 do G 1</t>
  </si>
  <si>
    <t>-275651234</t>
  </si>
  <si>
    <t>Opravy armatur závitových zpětná montáž uzavíracích a zpětných ventilů, šoupátek přes 1/2 do G 1</t>
  </si>
  <si>
    <t>https://podminky.urs.cz/item/CS_URS_2024_02/734291922</t>
  </si>
  <si>
    <t>734291923</t>
  </si>
  <si>
    <t>Zpětná montáž ventilu závitového uzavíracího, zpětného nebo šoupátka závitového přes G 1 do G 6/4</t>
  </si>
  <si>
    <t>937627422</t>
  </si>
  <si>
    <t>Opravy armatur závitových zpětná montáž uzavíracích a zpětných ventilů, šoupátek přes 1 do G 6/4</t>
  </si>
  <si>
    <t>https://podminky.urs.cz/item/CS_URS_2024_02/734291923</t>
  </si>
  <si>
    <t>734291931</t>
  </si>
  <si>
    <t>Zpětná montáž šroubení přímého nebo rohového do G 1/2</t>
  </si>
  <si>
    <t>1288200280</t>
  </si>
  <si>
    <t>Opravy armatur závitových zpětná montáž šroubení přímých, rohových do G 1/2</t>
  </si>
  <si>
    <t>https://podminky.urs.cz/item/CS_URS_2024_02/734291931</t>
  </si>
  <si>
    <t>734291932</t>
  </si>
  <si>
    <t>Zpětná montáž šroubení přímého nebo rohového přes G 1/2 do G 1</t>
  </si>
  <si>
    <t>280040376</t>
  </si>
  <si>
    <t>Opravy armatur závitových zpětná montáž šroubení přímých, rohových přes 1/2 do G 1</t>
  </si>
  <si>
    <t>https://podminky.urs.cz/item/CS_URS_2024_02/734291932</t>
  </si>
  <si>
    <t>734291933</t>
  </si>
  <si>
    <t>Zpětná montáž šroubení přímého nebo rohového přes G 1 do G 5/4</t>
  </si>
  <si>
    <t>1667324053</t>
  </si>
  <si>
    <t>Opravy armatur závitových zpětná montáž šroubení přímých, rohových přes 1 do G 5/4</t>
  </si>
  <si>
    <t>https://podminky.urs.cz/item/CS_URS_2024_02/734291933</t>
  </si>
  <si>
    <t>734300821</t>
  </si>
  <si>
    <t>Rozpojení šroubení horkovodního DN do 15</t>
  </si>
  <si>
    <t>-2072898311</t>
  </si>
  <si>
    <t>Demontáž armatur horkovodních rozpojení šroubení do DN 15</t>
  </si>
  <si>
    <t>https://podminky.urs.cz/item/CS_URS_2024_02/734300821</t>
  </si>
  <si>
    <t>734300822</t>
  </si>
  <si>
    <t>Rozpojení šroubení horkovodního DN přes 15 do 25</t>
  </si>
  <si>
    <t>-705272139</t>
  </si>
  <si>
    <t>Demontáž armatur horkovodních rozpojení šroubení přes 15 do DN 25</t>
  </si>
  <si>
    <t>https://podminky.urs.cz/item/CS_URS_2024_02/734300822</t>
  </si>
  <si>
    <t>734300823</t>
  </si>
  <si>
    <t>Rozpojení šroubení horkovodního DN přes 25 do 40</t>
  </si>
  <si>
    <t>-626965238</t>
  </si>
  <si>
    <t>Demontáž armatur horkovodních rozpojení šroubení přes 25 do DN 40</t>
  </si>
  <si>
    <t>https://podminky.urs.cz/item/CS_URS_2024_02/734300823</t>
  </si>
  <si>
    <t>734300824</t>
  </si>
  <si>
    <t>Rozpojení šroubení horkovodního DN přes 40 do 50</t>
  </si>
  <si>
    <t>1721410775</t>
  </si>
  <si>
    <t>Demontáž armatur horkovodních rozpojení šroubení přes 40 do DN 50</t>
  </si>
  <si>
    <t>https://podminky.urs.cz/item/CS_URS_2024_02/734300824</t>
  </si>
  <si>
    <t>998734111</t>
  </si>
  <si>
    <t>Přesun hmot tonážní pro armatury s omezením mechanizace v objektech v do 6 m</t>
  </si>
  <si>
    <t>158751445</t>
  </si>
  <si>
    <t>Přesun hmot pro armatury stanovený z hmotnosti přesunovaného materiálu vodorovná dopravní vzdálenost do 50 m s omezením mechanizace v objektech výšky do 6 m</t>
  </si>
  <si>
    <t>https://podminky.urs.cz/item/CS_URS_2024_02/998734111</t>
  </si>
  <si>
    <t>998734112</t>
  </si>
  <si>
    <t>Přesun hmot tonážní pro armatury s omezením mechanizace v objektech v přes 6 do 12 m</t>
  </si>
  <si>
    <t>480548288</t>
  </si>
  <si>
    <t>Přesun hmot pro armatury stanovený z hmotnosti přesunovaného materiálu vodorovná dopravní vzdálenost do 50 m s omezením mechanizace v objektech výšky přes 6 do 12 m</t>
  </si>
  <si>
    <t>https://podminky.urs.cz/item/CS_URS_2024_02/998734112</t>
  </si>
  <si>
    <t>998734113</t>
  </si>
  <si>
    <t>Přesun hmot tonážní pro armatury s omezením mechanizace v objektech v přes 12 do 24 m</t>
  </si>
  <si>
    <t>-1739986933</t>
  </si>
  <si>
    <t>Přesun hmot pro armatury stanovený z hmotnosti přesunovaného materiálu vodorovná dopravní vzdálenost do 50 m s omezením mechanizace v objektech výšky přes 12 do 24 m</t>
  </si>
  <si>
    <t>https://podminky.urs.cz/item/CS_URS_2024_02/998734113</t>
  </si>
  <si>
    <t>HZS2221</t>
  </si>
  <si>
    <t>Hodinová zúčtovací sazba topenář</t>
  </si>
  <si>
    <t>1039105561</t>
  </si>
  <si>
    <t>Hodinové zúčtovací sazby profesí PSV provádění stavebních instalací topenář</t>
  </si>
  <si>
    <t>https://podminky.urs.cz/item/CS_URS_2024_02/HZS2221</t>
  </si>
  <si>
    <t>PS03 - Plyn - výměny měřidel</t>
  </si>
  <si>
    <t xml:space="preserve">    723 - Zdravotechnika - vnitřní plynovod</t>
  </si>
  <si>
    <t>M - Práce a dodávky M</t>
  </si>
  <si>
    <t xml:space="preserve">    58-M - Revize vyhrazených technických zařízení</t>
  </si>
  <si>
    <t>723</t>
  </si>
  <si>
    <t>Zdravotechnika - vnitřní plynovod</t>
  </si>
  <si>
    <t>723190901</t>
  </si>
  <si>
    <t>Uzavření,otevření plynovodního potrubí při opravě</t>
  </si>
  <si>
    <t>796612847</t>
  </si>
  <si>
    <t>Opravy plynovodního potrubí uzavření nebo otevření potrubí</t>
  </si>
  <si>
    <t>https://podminky.urs.cz/item/CS_URS_2024_02/723190901</t>
  </si>
  <si>
    <t>723190907</t>
  </si>
  <si>
    <t>Odvzdušnění nebo napuštění plynovodního potrubí</t>
  </si>
  <si>
    <t>-1704422719</t>
  </si>
  <si>
    <t>Opravy plynovodního potrubí odvzdušnění a napuštění potrubí</t>
  </si>
  <si>
    <t>https://podminky.urs.cz/item/CS_URS_2024_02/723190907</t>
  </si>
  <si>
    <t>723260801</t>
  </si>
  <si>
    <t>Demontáž plynoměrů G 2 nebo G 4 nebo G 10 max. průtok do 16 m3/hod.</t>
  </si>
  <si>
    <t>-174737599</t>
  </si>
  <si>
    <t>Demontáž plynoměrů maximální průtok Q (m3/hod) do 16 m3/h</t>
  </si>
  <si>
    <t>https://podminky.urs.cz/item/CS_URS_2024_02/723260801</t>
  </si>
  <si>
    <t>723260802</t>
  </si>
  <si>
    <t>Demontáž plynoměrů G 25 nebo G 40 nebo PL 4 max. průtok do 65 m3/hod.</t>
  </si>
  <si>
    <t>-163037244</t>
  </si>
  <si>
    <t>Demontáž plynoměrů maximální průtok Q (m3/hod) do 65 m3/h</t>
  </si>
  <si>
    <t>https://podminky.urs.cz/item/CS_URS_2024_02/723260802</t>
  </si>
  <si>
    <t>723260816</t>
  </si>
  <si>
    <t>Demontáž plynoměrů G 50 nebo G 65 max. průtok do 100 m3/hod.</t>
  </si>
  <si>
    <t>1302639492</t>
  </si>
  <si>
    <t>Demontáž plynoměrů maximální průtok Q (m3/hod) do 100 m3/h</t>
  </si>
  <si>
    <t>https://podminky.urs.cz/item/CS_URS_2024_02/723260816</t>
  </si>
  <si>
    <t>723261912</t>
  </si>
  <si>
    <t>Montáž plynoměrů G-2, G-4 maximální průtok 6 m3/hod.</t>
  </si>
  <si>
    <t>1410669943</t>
  </si>
  <si>
    <t>Montáž plynoměrů při rekonstrukci plynoinstalací s odvzdušněním a odzkoušením maximální průtok Q (m3/h) 6 m3/h</t>
  </si>
  <si>
    <t>https://podminky.urs.cz/item/CS_URS_2024_02/723261912</t>
  </si>
  <si>
    <t>723261913</t>
  </si>
  <si>
    <t>Montáž plynoměrů G-10 maximální průtok 16 m3/hod.</t>
  </si>
  <si>
    <t>-1764747561</t>
  </si>
  <si>
    <t>Montáž plynoměrů při rekonstrukci plynoinstalací s odvzdušněním a odzkoušením maximální průtok Q (m3/h) 16 m3/h</t>
  </si>
  <si>
    <t>https://podminky.urs.cz/item/CS_URS_2024_02/723261913</t>
  </si>
  <si>
    <t>723261914</t>
  </si>
  <si>
    <t>Montáž plynoměrů G-25 maximální průtok 40 m3/hod.</t>
  </si>
  <si>
    <t>-194837701</t>
  </si>
  <si>
    <t>Montáž plynoměrů při rekonstrukci plynoinstalací s odvzdušněním a odzkoušením maximální průtok Q (m3/h) 40 m3/h</t>
  </si>
  <si>
    <t>https://podminky.urs.cz/item/CS_URS_2024_02/723261914</t>
  </si>
  <si>
    <t>723261915</t>
  </si>
  <si>
    <t>Montáž plynoměrů G-40 maximální průtok 65 m3/hod.</t>
  </si>
  <si>
    <t>782282687</t>
  </si>
  <si>
    <t>Montáž plynoměrů při rekonstrukci plynoinstalací s odvzdušněním a odzkoušením maximální průtok Q (m3/h) 65 m3/h</t>
  </si>
  <si>
    <t>https://podminky.urs.cz/item/CS_URS_2024_02/723261915</t>
  </si>
  <si>
    <t>723261916</t>
  </si>
  <si>
    <t>Montáž plynoměrů G-65 maximální průtok 100 m3/hod.</t>
  </si>
  <si>
    <t>-1216154447</t>
  </si>
  <si>
    <t>Montáž plynoměrů při rekonstrukci plynoinstalací s odvzdušněním a odzkoušením maximální průtok Q (m3/h) 100 m3/h</t>
  </si>
  <si>
    <t>https://podminky.urs.cz/item/CS_URS_2024_02/723261916</t>
  </si>
  <si>
    <t>998723111</t>
  </si>
  <si>
    <t>Přesun hmot tonážní pro vnitřní plynovod s omezením mechanizace v objektech v do 6 m</t>
  </si>
  <si>
    <t>2037487086</t>
  </si>
  <si>
    <t>Přesun hmot pro vnitřní plynovod stanovený z hmotnosti přesunovaného materiálu vodorovná dopravní vzdálenost do 50 m s omezením mechanizace v objektech výšky do 6 m</t>
  </si>
  <si>
    <t>https://podminky.urs.cz/item/CS_URS_2024_02/998723111</t>
  </si>
  <si>
    <t>998723112</t>
  </si>
  <si>
    <t>Přesun hmot tonážní pro vnitřní plynovod s omezením mechanizace v objektech v přes 6 do 12 m</t>
  </si>
  <si>
    <t>-1951783949</t>
  </si>
  <si>
    <t>Přesun hmot pro vnitřní plynovod stanovený z hmotnosti přesunovaného materiálu vodorovná dopravní vzdálenost do 50 m s omezením mechanizace v objektech výšky přes 6 do 12 m</t>
  </si>
  <si>
    <t>https://podminky.urs.cz/item/CS_URS_2024_02/998723112</t>
  </si>
  <si>
    <t>998723113</t>
  </si>
  <si>
    <t>Přesun hmot tonážní pro vnitřní plynovod s omezením mechanizace v objektech v přes 12 do 24 m</t>
  </si>
  <si>
    <t>-931894439</t>
  </si>
  <si>
    <t>Přesun hmot pro vnitřní plynovod stanovený z hmotnosti přesunovaného materiálu vodorovná dopravní vzdálenost do 50 m s omezením mechanizace v objektech výšky přes 12 do 24 m</t>
  </si>
  <si>
    <t>https://podminky.urs.cz/item/CS_URS_2024_02/998723113</t>
  </si>
  <si>
    <t>Práce a dodávky M</t>
  </si>
  <si>
    <t>58-M</t>
  </si>
  <si>
    <t>Revize vyhrazených technických zařízení</t>
  </si>
  <si>
    <t>580506021</t>
  </si>
  <si>
    <t>Kontrola těsnosti rozvodu plynu plynoměrem</t>
  </si>
  <si>
    <t>úsek</t>
  </si>
  <si>
    <t>64</t>
  </si>
  <si>
    <t>2013325499</t>
  </si>
  <si>
    <t>Domovní plynovody kontrola těsnosti rozvodu plynu plynoměrem</t>
  </si>
  <si>
    <t>https://podminky.urs.cz/item/CS_URS_2024_02/580506021</t>
  </si>
  <si>
    <t>580506113</t>
  </si>
  <si>
    <t>Kontrola těsnosti spojů pěnotvorným roztokem nízkotlakých plynovodů</t>
  </si>
  <si>
    <t>88517446</t>
  </si>
  <si>
    <t>Nízkotlaké plynovody kontrola těsnosti pěnotvorným roztokem</t>
  </si>
  <si>
    <t>https://podminky.urs.cz/item/CS_URS_2024_02/580506113</t>
  </si>
  <si>
    <t>580506114</t>
  </si>
  <si>
    <t>Kontrola těsnosti spojů detekčním přístrojem nízkotlakých plynovodů</t>
  </si>
  <si>
    <t>804220695</t>
  </si>
  <si>
    <t>Nízkotlaké plynovody kontrola těsnosti detekčním přístrojem</t>
  </si>
  <si>
    <t>https://podminky.urs.cz/item/CS_URS_2024_02/580506114</t>
  </si>
  <si>
    <t>551265657</t>
  </si>
  <si>
    <t>PS04 - Slaboproud, silnoproud</t>
  </si>
  <si>
    <t>HSV - Práce a dodávky HSV</t>
  </si>
  <si>
    <t xml:space="preserve">    9 - Ostatní konstrukce a práce, bourání</t>
  </si>
  <si>
    <t xml:space="preserve">    741 - Elektroinstalace - silnoproud</t>
  </si>
  <si>
    <t xml:space="preserve">    742 - Elektroinstalace - slaboproud</t>
  </si>
  <si>
    <t xml:space="preserve">    46-M - Zemní práce při extr.mont.pracích</t>
  </si>
  <si>
    <t>HSV</t>
  </si>
  <si>
    <t>Práce a dodávky HSV</t>
  </si>
  <si>
    <t>Ostatní konstrukce a práce, bourání</t>
  </si>
  <si>
    <t>977131111</t>
  </si>
  <si>
    <t>Vrty příklepovými vrtáky D 8 mm do cihelného zdiva nebo prostého betonu</t>
  </si>
  <si>
    <t>-2100324554</t>
  </si>
  <si>
    <t>Vrty příklepovými vrtáky do cihelného zdiva nebo prostého betonu průměru 8 mm</t>
  </si>
  <si>
    <t>https://podminky.urs.cz/item/CS_URS_2024_02/977131111</t>
  </si>
  <si>
    <t>977131112</t>
  </si>
  <si>
    <t>Vrty příklepovými vrtáky D 10 mm do cihelného zdiva nebo prostého betonu</t>
  </si>
  <si>
    <t>-431170756</t>
  </si>
  <si>
    <t>Vrty příklepovými vrtáky do cihelného zdiva nebo prostého betonu průměru 10 mm</t>
  </si>
  <si>
    <t>https://podminky.urs.cz/item/CS_URS_2024_02/977131112</t>
  </si>
  <si>
    <t>977131113</t>
  </si>
  <si>
    <t>Vrty příklepovými vrtáky D 12 mm do cihelného zdiva nebo prostého betonu</t>
  </si>
  <si>
    <t>731926220</t>
  </si>
  <si>
    <t>Vrty příklepovými vrtáky do cihelného zdiva nebo prostého betonu průměru 12 mm</t>
  </si>
  <si>
    <t>https://podminky.urs.cz/item/CS_URS_2024_02/977131113</t>
  </si>
  <si>
    <t>977131114</t>
  </si>
  <si>
    <t>Vrty příklepovými vrtáky D 14 mm do cihelného zdiva nebo prostého betonu</t>
  </si>
  <si>
    <t>184449404</t>
  </si>
  <si>
    <t>Vrty příklepovými vrtáky do cihelného zdiva nebo prostého betonu průměru 14 mm</t>
  </si>
  <si>
    <t>https://podminky.urs.cz/item/CS_URS_2024_02/977131114</t>
  </si>
  <si>
    <t>977131115</t>
  </si>
  <si>
    <t>Vrty příklepovými vrtáky D 16 mm do cihelného zdiva nebo prostého betonu</t>
  </si>
  <si>
    <t>-465856613</t>
  </si>
  <si>
    <t>Vrty příklepovými vrtáky do cihelného zdiva nebo prostého betonu průměru 16 mm</t>
  </si>
  <si>
    <t>https://podminky.urs.cz/item/CS_URS_2024_02/977131115</t>
  </si>
  <si>
    <t>977131211</t>
  </si>
  <si>
    <t>Vrty dovrchní příklepovými vrtáky D 8 mm do cihelného zdiva nebo prostého betonu</t>
  </si>
  <si>
    <t>158064781</t>
  </si>
  <si>
    <t>Vrty příklepovými vrtáky do cihelného zdiva nebo prostého betonu dovrchní (směrem vzhůru), průměru 8 mm</t>
  </si>
  <si>
    <t>https://podminky.urs.cz/item/CS_URS_2024_02/977131211</t>
  </si>
  <si>
    <t>977131212</t>
  </si>
  <si>
    <t>Vrty dovrchní příklepovými vrtáky D 10 mm do cihelného zdiva nebo prostého betonu</t>
  </si>
  <si>
    <t>-688629950</t>
  </si>
  <si>
    <t>Vrty příklepovými vrtáky do cihelného zdiva nebo prostého betonu dovrchní (směrem vzhůru), průměru 10 mm</t>
  </si>
  <si>
    <t>https://podminky.urs.cz/item/CS_URS_2024_02/977131212</t>
  </si>
  <si>
    <t>977131213</t>
  </si>
  <si>
    <t>Vrty dovrchní příklepovými vrtáky D 12 mm do cihelného zdiva nebo prostého betonu</t>
  </si>
  <si>
    <t>850826740</t>
  </si>
  <si>
    <t>Vrty příklepovými vrtáky do cihelného zdiva nebo prostého betonu dovrchní (směrem vzhůru), průměru 12 mm</t>
  </si>
  <si>
    <t>https://podminky.urs.cz/item/CS_URS_2024_02/977131213</t>
  </si>
  <si>
    <t>977131214</t>
  </si>
  <si>
    <t>Vrty dovrchní příklepovými vrtáky D 14 mm do cihelného zdiva nebo prostého betonu</t>
  </si>
  <si>
    <t>388642555</t>
  </si>
  <si>
    <t>Vrty příklepovými vrtáky do cihelného zdiva nebo prostého betonu dovrchní (směrem vzhůru), průměru 14 mm</t>
  </si>
  <si>
    <t>https://podminky.urs.cz/item/CS_URS_2024_02/977131214</t>
  </si>
  <si>
    <t>977131215</t>
  </si>
  <si>
    <t>Vrty dovrchní příklepovými vrtáky D 16 mm do cihelného zdiva nebo prostého betonu</t>
  </si>
  <si>
    <t>-1789935941</t>
  </si>
  <si>
    <t>Vrty příklepovými vrtáky do cihelného zdiva nebo prostého betonu dovrchní (směrem vzhůru), průměru 16 mm</t>
  </si>
  <si>
    <t>https://podminky.urs.cz/item/CS_URS_2024_02/977131215</t>
  </si>
  <si>
    <t>741</t>
  </si>
  <si>
    <t>Elektroinstalace - silnoproud</t>
  </si>
  <si>
    <t>741110001</t>
  </si>
  <si>
    <t>Montáž trubka plastová tuhá D přes 16 do 23 mm uložená pevně</t>
  </si>
  <si>
    <t>1693526509</t>
  </si>
  <si>
    <t>Montáž trubek elektroinstalačních s nasunutím nebo našroubováním do krabic plastových tuhých, uložených pevně, vnější Ø přes 16 do 23 mm</t>
  </si>
  <si>
    <t>https://podminky.urs.cz/item/CS_URS_2024_02/741110001</t>
  </si>
  <si>
    <t>34571543</t>
  </si>
  <si>
    <t>trubka elektroinstalační plastová tuhá středně odolná D 17,1/20mm</t>
  </si>
  <si>
    <t>-1349974005</t>
  </si>
  <si>
    <t>285,714285714286*1,05 'Přepočtené koeficientem množství</t>
  </si>
  <si>
    <t>34571557</t>
  </si>
  <si>
    <t>trubka elektroinstalační tuhá vysoce odolná z PVC UV stabilní D 16,6/20mm</t>
  </si>
  <si>
    <t>921141222</t>
  </si>
  <si>
    <t>741110041</t>
  </si>
  <si>
    <t>Montáž trubka plastová ohebná D přes 11 do 23 mm uložená pevně</t>
  </si>
  <si>
    <t>1626232498</t>
  </si>
  <si>
    <t>Montáž trubek elektroinstalačních s nasunutím nebo našroubováním do krabic plastových ohebných, uložených pevně, vnější Ø přes 11 do 23 mm</t>
  </si>
  <si>
    <t>https://podminky.urs.cz/item/CS_URS_2024_02/741110041</t>
  </si>
  <si>
    <t>34571150</t>
  </si>
  <si>
    <t>trubka elektroinstalační ohebná z PH, D 12/16mm</t>
  </si>
  <si>
    <t>1199370535</t>
  </si>
  <si>
    <t>34571152</t>
  </si>
  <si>
    <t>trubka elektroinstalační ohebná z PH, D 12/20mm</t>
  </si>
  <si>
    <t>419802629</t>
  </si>
  <si>
    <t>741112021</t>
  </si>
  <si>
    <t>Montáž krabice nástěnná plastová čtyřhranná do 100x100 mm</t>
  </si>
  <si>
    <t>-1900817097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</si>
  <si>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</si>
  <si>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https://podminky.urs.cz/item/CS_URS_2024_02/741112021</t>
  </si>
  <si>
    <t>34571478</t>
  </si>
  <si>
    <t>krabice v uzavřeném provedení PP s krytím IP 66 čtvercová 80x80mm</t>
  </si>
  <si>
    <t>2055043420</t>
  </si>
  <si>
    <t>34571479</t>
  </si>
  <si>
    <t>krabice v uzavřeném provedení PP s krytím IP 66 čtvercová 100x100mm</t>
  </si>
  <si>
    <t>-40144781</t>
  </si>
  <si>
    <t>741112111</t>
  </si>
  <si>
    <t>Montáž rozvodka nástěnná plastová čtyřhranná vodič D do 4 mm2</t>
  </si>
  <si>
    <t>281463763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</si>
  <si>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</si>
  <si>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https://podminky.urs.cz/item/CS_URS_2024_02/741112111</t>
  </si>
  <si>
    <t>34571482</t>
  </si>
  <si>
    <t>krabice v uzavřeném provedení PVC s krytím IP 54 čtvercová 100x100mm</t>
  </si>
  <si>
    <t>-1464254942</t>
  </si>
  <si>
    <t>34571483</t>
  </si>
  <si>
    <t>krabice v uzavřeném provedení PVC s krytím IP 54 čtvercová 120x120mm</t>
  </si>
  <si>
    <t>-1776642247</t>
  </si>
  <si>
    <t>741122122</t>
  </si>
  <si>
    <t>Montáž kabel Cu plný kulatý žíla 3x1,5 až 6 mm2 zatažený v trubkách (např. CYKY)</t>
  </si>
  <si>
    <t>-610285430</t>
  </si>
  <si>
    <t>Montáž kabelů měděných bez ukončení uložených v trubkách zatažených plných kulatých nebo bezhalogenových (např. CYKY) počtu a průřezu žil 3x1,5 až 6 mm2</t>
  </si>
  <si>
    <t>https://podminky.urs.cz/item/CS_URS_2024_02/741122122</t>
  </si>
  <si>
    <t>34111036</t>
  </si>
  <si>
    <t>kabel instalační jádro Cu plné izolace PVC plášť PVC 450/750V (CYKY) 3x2,5mm2</t>
  </si>
  <si>
    <t>-1152590163</t>
  </si>
  <si>
    <t>652*1,15 'Přepočtené koeficientem množství</t>
  </si>
  <si>
    <t>741128001</t>
  </si>
  <si>
    <t>Ostatní práce při montáži vodičů a kabelů - odjutování a očištění</t>
  </si>
  <si>
    <t>915836436</t>
  </si>
  <si>
    <t>Ostatní práce při montáži vodičů a kabelů úpravy vodičů a kabelů odjutování a očištění</t>
  </si>
  <si>
    <t>https://podminky.urs.cz/item/CS_URS_2024_02/741128001</t>
  </si>
  <si>
    <t>741128005</t>
  </si>
  <si>
    <t>Ostatní práce při montáži vodičů a kabelů - trasování vedení na omítce</t>
  </si>
  <si>
    <t>-2033836884</t>
  </si>
  <si>
    <t>Ostatní práce při montáži vodičů a kabelů úpravy vodičů a kabelů trasování vedení na omítce</t>
  </si>
  <si>
    <t>https://podminky.urs.cz/item/CS_URS_2024_02/741128005</t>
  </si>
  <si>
    <t>741130001</t>
  </si>
  <si>
    <t>Ukončení vodič izolovaný do 2,5 mm2 v rozváděči nebo na přístroji</t>
  </si>
  <si>
    <t>1741989723</t>
  </si>
  <si>
    <t>Ukončení vodičů izolovaných s označením a zapojením v rozváděči nebo na přístroji, průřezu žíly do 2,5 mm2</t>
  </si>
  <si>
    <t>https://podminky.urs.cz/item/CS_URS_2024_02/741130001</t>
  </si>
  <si>
    <t>741130021</t>
  </si>
  <si>
    <t>Ukončení vodič izolovaný do 2,5 mm2 na svorkovnici</t>
  </si>
  <si>
    <t>1778735667</t>
  </si>
  <si>
    <t>Ukončení vodičů izolovaných s označením a zapojením na svorkovnici s otevřením a uzavřením krytu, průřezu žíly do 2,5 mm2</t>
  </si>
  <si>
    <t>https://podminky.urs.cz/item/CS_URS_2024_02/741130021</t>
  </si>
  <si>
    <t>741130111</t>
  </si>
  <si>
    <t>Ukončení šňůra 2x0,35 až 4 mm2 se zapojením</t>
  </si>
  <si>
    <t>-1882188874</t>
  </si>
  <si>
    <t>Ukončení šňůr se zapojením počtu a průřezu žil 2x0,35 až 4 mm2</t>
  </si>
  <si>
    <t>https://podminky.urs.cz/item/CS_URS_2024_02/741130111</t>
  </si>
  <si>
    <t>37451148</t>
  </si>
  <si>
    <t>zásuvka na DIN lištu pro 1 keystone modul (neosazená)</t>
  </si>
  <si>
    <t>128</t>
  </si>
  <si>
    <t>572879246</t>
  </si>
  <si>
    <t>741210001</t>
  </si>
  <si>
    <t>Montáž rozvodnice oceloplechová nebo plastová běžná do 20 kg</t>
  </si>
  <si>
    <t>-668948917</t>
  </si>
  <si>
    <t>Montáž rozvodnic oceloplechových nebo plastových bez zapojení vodičů běžných, hmotnosti do 20 kg</t>
  </si>
  <si>
    <t>https://podminky.urs.cz/item/CS_URS_2024_02/741210001</t>
  </si>
  <si>
    <t>35713104</t>
  </si>
  <si>
    <t>rozvodnice nástěnná, neprůhledné dveře, 3 řady, šířka 14 modulárních jednotek</t>
  </si>
  <si>
    <t>-2019000514</t>
  </si>
  <si>
    <t>35713105</t>
  </si>
  <si>
    <t>rozvodnice nástěnná, neprůhledné dveře, 4 řady, šířka 14 modulárních jednotek</t>
  </si>
  <si>
    <t>1578407086</t>
  </si>
  <si>
    <t>35713111</t>
  </si>
  <si>
    <t>rozvodnice nástěnná, průhledné dveře, 3 řady, šířka 14 modulárních jednotek</t>
  </si>
  <si>
    <t>-1962003188</t>
  </si>
  <si>
    <t>35713112</t>
  </si>
  <si>
    <t>rozvodnice nástěnná, průhledné dveře, 4 řady, šířka 14 modulárních jednotek</t>
  </si>
  <si>
    <t>1382872599</t>
  </si>
  <si>
    <t>35713134</t>
  </si>
  <si>
    <t>rozvodnice zapuštěná, neprůhledné dveře, 3 řady, šířka 14 modulárních jednotek</t>
  </si>
  <si>
    <t>-1128648722</t>
  </si>
  <si>
    <t>35713135</t>
  </si>
  <si>
    <t>rozvodnice zapuštěná, neprůhledné dveře, 4 řady, šířka 14 modulárních jednotek</t>
  </si>
  <si>
    <t>1680196992</t>
  </si>
  <si>
    <t>35713141</t>
  </si>
  <si>
    <t>rozvodnice zapuštěná, průhledné dveře, 3 řady, šířka 14 modulárních jednotek</t>
  </si>
  <si>
    <t>506496156</t>
  </si>
  <si>
    <t>35713142</t>
  </si>
  <si>
    <t>rozvodnice zapuštěná, průhledné dveře, 4 řady, šířka 14 modulárních jednotek</t>
  </si>
  <si>
    <t>-454418500</t>
  </si>
  <si>
    <t>40</t>
  </si>
  <si>
    <t>35711004</t>
  </si>
  <si>
    <t>rozvodnice zapuštěná, průhledné dveře, IP41, 36 modulárních jednotek (12x3), vč. N/pE</t>
  </si>
  <si>
    <t>1605822358</t>
  </si>
  <si>
    <t>41</t>
  </si>
  <si>
    <t>35711005</t>
  </si>
  <si>
    <t>rozvodnice zapuštěná, průhledné dveře, IP41, 48 modulárních jednotek, vč. N/pE</t>
  </si>
  <si>
    <t>1616486421</t>
  </si>
  <si>
    <t>42</t>
  </si>
  <si>
    <t>35711010</t>
  </si>
  <si>
    <t>rozvodnice zapuštěná, plné dveře, IP41, 36 modulárních jednotek (12x3), vč. N/pE</t>
  </si>
  <si>
    <t>-653909360</t>
  </si>
  <si>
    <t>43</t>
  </si>
  <si>
    <t>35711011</t>
  </si>
  <si>
    <t>rozvodnice zapuštěná, plné dveře, IP41, 48 modulárních jednotek, vč. N/pE</t>
  </si>
  <si>
    <t>2082121308</t>
  </si>
  <si>
    <t>44</t>
  </si>
  <si>
    <t>35711017</t>
  </si>
  <si>
    <t>rozvodnice nástěnná, plné dveře, IP41, 36 modulárních jednotek (12x3), vč. N/pE</t>
  </si>
  <si>
    <t>-815972087</t>
  </si>
  <si>
    <t>45</t>
  </si>
  <si>
    <t>35711018</t>
  </si>
  <si>
    <t>rozvodnice nástěnná, plné dveře, IP41, 48 modulárních jednotek, vč. N/pE</t>
  </si>
  <si>
    <t>-2138586783</t>
  </si>
  <si>
    <t>46</t>
  </si>
  <si>
    <t>35711023</t>
  </si>
  <si>
    <t>rozvodnice nástěnná, plné dveře, IP65, 36 modulárních jednotek (12x3), vč. N/pE</t>
  </si>
  <si>
    <t>45790538</t>
  </si>
  <si>
    <t>47</t>
  </si>
  <si>
    <t>35711024</t>
  </si>
  <si>
    <t>rozvodnice nástěnná, plné dveře, IP65, 48 modulárních jednotek, vč. N/pE</t>
  </si>
  <si>
    <t>-1762203336</t>
  </si>
  <si>
    <t>48</t>
  </si>
  <si>
    <t>741320101</t>
  </si>
  <si>
    <t>Montáž jističů jednopólových nn do 25 A bez krytu se zapojením vodičů</t>
  </si>
  <si>
    <t>393511784</t>
  </si>
  <si>
    <t>Montáž jističů se zapojením vodičů jednopólových nn do 25 A bez krytu</t>
  </si>
  <si>
    <t>https://podminky.urs.cz/item/CS_URS_2024_02/741320101</t>
  </si>
  <si>
    <t>49</t>
  </si>
  <si>
    <t>35822111</t>
  </si>
  <si>
    <t>jistič 1-pólový 16 A vypínací charakteristika B vypínací schopnost 10 kA</t>
  </si>
  <si>
    <t>763489941</t>
  </si>
  <si>
    <t>50</t>
  </si>
  <si>
    <t>741321031</t>
  </si>
  <si>
    <t>Montáž proudových chráničů čtyřpólových nn do 25 A bez krytu se zapojením vodičů</t>
  </si>
  <si>
    <t>603096114</t>
  </si>
  <si>
    <t>Montáž proudových chráničů se zapojením vodičů čtyřpólových nn do 25 A bez krytu</t>
  </si>
  <si>
    <t>https://podminky.urs.cz/item/CS_URS_2024_02/741321031</t>
  </si>
  <si>
    <t>51</t>
  </si>
  <si>
    <t>35889206</t>
  </si>
  <si>
    <t>chránič proudový 4 pólový 25A typ AC 0,03A</t>
  </si>
  <si>
    <t>848571413</t>
  </si>
  <si>
    <t>52</t>
  </si>
  <si>
    <t>741331075R</t>
  </si>
  <si>
    <t>Montáž teploměru bez zapojení vodičů</t>
  </si>
  <si>
    <t>815853659</t>
  </si>
  <si>
    <t>Montáž měřicích přístrojů bez zapojení vodičů</t>
  </si>
  <si>
    <t>53</t>
  </si>
  <si>
    <t>2016167R</t>
  </si>
  <si>
    <t>Měřící čidlo externí s připojením a komunikací po M-BUS sběrnici</t>
  </si>
  <si>
    <t>2046358426</t>
  </si>
  <si>
    <t>54</t>
  </si>
  <si>
    <t>741810001</t>
  </si>
  <si>
    <t>Celková prohlídka elektrického rozvodu a zařízení do 100 000,- Kč</t>
  </si>
  <si>
    <t>-1442570735</t>
  </si>
  <si>
    <t>Zkoušky a prohlídky elektrických rozvodů a zařízení celková prohlídka a vyhotovení revizní zprávy pro objem montážních prací do 100 tis. Kč</t>
  </si>
  <si>
    <t>https://podminky.urs.cz/item/CS_URS_2024_02/741810001</t>
  </si>
  <si>
    <t>55</t>
  </si>
  <si>
    <t>741813001</t>
  </si>
  <si>
    <t>Měření impedance nulové smyčky okruhu vedení jednofázového 220 V</t>
  </si>
  <si>
    <t>-495537627</t>
  </si>
  <si>
    <t>Zkoušky a prohlídky elektrických přístrojů měření impedance nulové smyčky okruhu vedení jednofázového 220 V</t>
  </si>
  <si>
    <t>https://podminky.urs.cz/item/CS_URS_2024_02/741813001</t>
  </si>
  <si>
    <t>56</t>
  </si>
  <si>
    <t>998741111</t>
  </si>
  <si>
    <t>Přesun hmot tonážní pro silnoproud s omezením mechanizace v objektech v do 6 m</t>
  </si>
  <si>
    <t>-1681040140</t>
  </si>
  <si>
    <t>Přesun hmot pro silnoproud stanovený z hmotnosti přesunovaného materiálu vodorovná dopravní vzdálenost do 50 m s omezením mechanizace v objektech výšky do 6 m</t>
  </si>
  <si>
    <t>https://podminky.urs.cz/item/CS_URS_2024_02/998741111</t>
  </si>
  <si>
    <t>57</t>
  </si>
  <si>
    <t>998741112</t>
  </si>
  <si>
    <t>Přesun hmot tonážní pro silnoproud s omezením mechanizace v objektech v přes 6 do 12 m</t>
  </si>
  <si>
    <t>1486805673</t>
  </si>
  <si>
    <t>Přesun hmot pro silnoproud stanovený z hmotnosti přesunovaného materiálu vodorovná dopravní vzdálenost do 50 m s omezením mechanizace v objektech výšky přes 6 do 12 m</t>
  </si>
  <si>
    <t>https://podminky.urs.cz/item/CS_URS_2024_02/998741112</t>
  </si>
  <si>
    <t>58</t>
  </si>
  <si>
    <t>998741113</t>
  </si>
  <si>
    <t>Přesun hmot tonážní pro silnoproud s omezením mechanizace v objektech v přes 12 do 24 m</t>
  </si>
  <si>
    <t>-633174168</t>
  </si>
  <si>
    <t>Přesun hmot pro silnoproud stanovený z hmotnosti přesunovaného materiálu vodorovná dopravní vzdálenost do 50 m s omezením mechanizace v objektech výšky přes 12 do 24 m</t>
  </si>
  <si>
    <t>https://podminky.urs.cz/item/CS_URS_2024_02/998741113</t>
  </si>
  <si>
    <t>59</t>
  </si>
  <si>
    <t>998741114</t>
  </si>
  <si>
    <t>Přesun hmot tonážní pro silnoproud s omezením mechanizace v objektech v přes 24 do 36 m</t>
  </si>
  <si>
    <t>1212874713</t>
  </si>
  <si>
    <t>Přesun hmot pro silnoproud stanovený z hmotnosti přesunovaného materiálu vodorovná dopravní vzdálenost do 50 m s omezením mechanizace v objektech výšky přes 24 do 36 m</t>
  </si>
  <si>
    <t>https://podminky.urs.cz/item/CS_URS_2024_02/998741114</t>
  </si>
  <si>
    <t>742</t>
  </si>
  <si>
    <t>Elektroinstalace - slaboproud</t>
  </si>
  <si>
    <t>60</t>
  </si>
  <si>
    <t>742110002</t>
  </si>
  <si>
    <t>Montáž trubek pro slaboproud plastových ohebných uložených pod omítku</t>
  </si>
  <si>
    <t>-1027066917</t>
  </si>
  <si>
    <t>Montáž trubek elektroinstalačních plastových ohebných uložených pod omítku</t>
  </si>
  <si>
    <t>https://podminky.urs.cz/item/CS_URS_2024_02/742110002</t>
  </si>
  <si>
    <t>61</t>
  </si>
  <si>
    <t>34571389</t>
  </si>
  <si>
    <t>trubka elektroinstalační plastová bezhalogenová ohebná středně odolná D 10,1/16mm poloměr ohybu &gt;60mm</t>
  </si>
  <si>
    <t>-1280081062</t>
  </si>
  <si>
    <t>2,85714285714286*1,05 'Přepočtené koeficientem množství</t>
  </si>
  <si>
    <t>62</t>
  </si>
  <si>
    <t>34571390</t>
  </si>
  <si>
    <t>trubka elektroinstalační plastová bezhalogenová ohebná středně odolná D 14,0/20mm poloměr ohybu &gt;90mm</t>
  </si>
  <si>
    <t>-1001699055</t>
  </si>
  <si>
    <t>14,2857142857143*1,05 'Přepočtené koeficientem množství</t>
  </si>
  <si>
    <t>63</t>
  </si>
  <si>
    <t>34571391</t>
  </si>
  <si>
    <t>trubka elektroinstalační plastová bezhalogenová ohebná středně odolná D 18,5/25mm poloměr ohybu &gt;110mm</t>
  </si>
  <si>
    <t>566657476</t>
  </si>
  <si>
    <t>34571392</t>
  </si>
  <si>
    <t>trubka elektroinstalační plastová bezhalogenová ohebná středně odolná D 23,8/32mm poloměr ohybu &gt;130mm</t>
  </si>
  <si>
    <t>-1967844344</t>
  </si>
  <si>
    <t>1,9047619047619*1,05 'Přepočtené koeficientem množství</t>
  </si>
  <si>
    <t>65</t>
  </si>
  <si>
    <t>742110003</t>
  </si>
  <si>
    <t>Montáž trubek pro slaboproud plastových ohebných uložených volně na příchytky</t>
  </si>
  <si>
    <t>185534072</t>
  </si>
  <si>
    <t>Montáž trubek elektroinstalačních plastových ohebných uložených volně na příchytky</t>
  </si>
  <si>
    <t>https://podminky.urs.cz/item/CS_URS_2024_02/742110003</t>
  </si>
  <si>
    <t>66</t>
  </si>
  <si>
    <t>34571508</t>
  </si>
  <si>
    <t>trubka elektroinstalační plastová ohebná vysoce odolná z PVC s vnitřní kluznou vrstvou UV stabilní D 10,5/16mm poloměr ohybu &gt;110mm</t>
  </si>
  <si>
    <t>1943845444</t>
  </si>
  <si>
    <t>67</t>
  </si>
  <si>
    <t>34571509</t>
  </si>
  <si>
    <t>trubka elektroinstalační plastová ohebná vysoce odolná z PVC s vnitřní kluznou vrstvou UV stabilní D 13,7/20mm poloměr ohybu &gt;140mm</t>
  </si>
  <si>
    <t>-818973030</t>
  </si>
  <si>
    <t>68</t>
  </si>
  <si>
    <t>34571519</t>
  </si>
  <si>
    <t>trubka elektroinstalační plastová ohebná vysoce odolná z PVC s vnitřní kluznou vrstvou UV stabilní D 18,4/25mm poloměr ohybu &gt;160mm</t>
  </si>
  <si>
    <t>-1523059739</t>
  </si>
  <si>
    <t>69</t>
  </si>
  <si>
    <t>34571523</t>
  </si>
  <si>
    <t>trubka elektroinstalační plastová ohebná vysoce odolná z PVC s vnitřní kluznou vrstvou UV stabilní D 24,1/32mm poloměr ohybu &gt;180mm</t>
  </si>
  <si>
    <t>2023694760</t>
  </si>
  <si>
    <t>70</t>
  </si>
  <si>
    <t>742110011</t>
  </si>
  <si>
    <t>Montáž trubek pro slaboproud plastových tuhých pro vnitřní rozvody uložených volně na příchytky</t>
  </si>
  <si>
    <t>610865976</t>
  </si>
  <si>
    <t>Montáž trubek elektroinstalačních plastových tuhých pro vnitřní rozvody uložených volně na příchytky</t>
  </si>
  <si>
    <t>https://podminky.urs.cz/item/CS_URS_2024_02/742110011</t>
  </si>
  <si>
    <t>71</t>
  </si>
  <si>
    <t>34571091</t>
  </si>
  <si>
    <t>trubka elektroinstalační tuhá z PVC D 13,7/16mm</t>
  </si>
  <si>
    <t>-1192581391</t>
  </si>
  <si>
    <t>72</t>
  </si>
  <si>
    <t>34571092</t>
  </si>
  <si>
    <t>trubka elektroinstalační tuhá z PVC D 17,4/20 mm, délka 3m</t>
  </si>
  <si>
    <t>1485554439</t>
  </si>
  <si>
    <t>73</t>
  </si>
  <si>
    <t>34571093</t>
  </si>
  <si>
    <t>trubka elektroinstalační tuhá z PVC D 22,1/25 mm, délka 3m</t>
  </si>
  <si>
    <t>1104773833</t>
  </si>
  <si>
    <t>74</t>
  </si>
  <si>
    <t>34571094</t>
  </si>
  <si>
    <t>trubka elektroinstalační tuhá z PVC D 28,6/32 mm, délka 3m</t>
  </si>
  <si>
    <t>-404051108</t>
  </si>
  <si>
    <t>75</t>
  </si>
  <si>
    <t>742110041</t>
  </si>
  <si>
    <t>Montáž lišt vkládacích pro slaboproud</t>
  </si>
  <si>
    <t>-437970297</t>
  </si>
  <si>
    <t>Montáž lišt elektroinstalačních vkládacích</t>
  </si>
  <si>
    <t>https://podminky.urs.cz/item/CS_URS_2024_02/742110041</t>
  </si>
  <si>
    <t>76</t>
  </si>
  <si>
    <t>34571009</t>
  </si>
  <si>
    <t>lišta elektroinstalační vkládací 11x10mm</t>
  </si>
  <si>
    <t>-2100162241</t>
  </si>
  <si>
    <t>9,52380952380952*1,05 'Přepočtené koeficientem množství</t>
  </si>
  <si>
    <t>77</t>
  </si>
  <si>
    <t>34571010</t>
  </si>
  <si>
    <t>lišta elektroinstalační vkládací 18x13mm</t>
  </si>
  <si>
    <t>-731644436</t>
  </si>
  <si>
    <t>19,047619047619*1,05 'Přepočtené koeficientem množství</t>
  </si>
  <si>
    <t>78</t>
  </si>
  <si>
    <t>34571011</t>
  </si>
  <si>
    <t>lišta elektroinstalační vkládací 24x22mm</t>
  </si>
  <si>
    <t>-1890775652</t>
  </si>
  <si>
    <t>79</t>
  </si>
  <si>
    <t>34571012</t>
  </si>
  <si>
    <t>lišta elektroinstalační vkládací 40x15mm</t>
  </si>
  <si>
    <t>288201827</t>
  </si>
  <si>
    <t>4,76190476190476*1,05 'Přepočtené koeficientem množství</t>
  </si>
  <si>
    <t>80</t>
  </si>
  <si>
    <t>742121001</t>
  </si>
  <si>
    <t>Montáž kabelů sdělovacích pro vnitřní rozvody do 15 žil</t>
  </si>
  <si>
    <t>639870754</t>
  </si>
  <si>
    <t>Montáž kabelů sdělovacích pro vnitřní rozvody počtu žil do 15</t>
  </si>
  <si>
    <t>https://podminky.urs.cz/item/CS_URS_2024_02/742121001</t>
  </si>
  <si>
    <t>81</t>
  </si>
  <si>
    <t>34121233</t>
  </si>
  <si>
    <t>kabel sdělovací stíněný laminovanou Al fólií s příložným Cu drátem jádro Cu plné izolace PVC plášť PVC 300V (J-Y(St)Y…Lg) 2x2x0,8mm2</t>
  </si>
  <si>
    <t>1338069240</t>
  </si>
  <si>
    <t>3500*1,2 'Přepočtené koeficientem množství</t>
  </si>
  <si>
    <t>82</t>
  </si>
  <si>
    <t>742123001</t>
  </si>
  <si>
    <t>Montáž přepěťové ochrany pro slaboproudá zařízení</t>
  </si>
  <si>
    <t>-1855210007</t>
  </si>
  <si>
    <t>https://podminky.urs.cz/item/CS_URS_2024_02/742123001</t>
  </si>
  <si>
    <t>83</t>
  </si>
  <si>
    <t>35889540</t>
  </si>
  <si>
    <t>svodič přepětí - ochrana 3.stupně odnímatelné provedení, 230 V, signalizace, na DIN lištu</t>
  </si>
  <si>
    <t>-1086700946</t>
  </si>
  <si>
    <t>84</t>
  </si>
  <si>
    <t>742128004</t>
  </si>
  <si>
    <t>Svazkování kabelů spirálou</t>
  </si>
  <si>
    <t>-1802000006</t>
  </si>
  <si>
    <t>Ostatní práce při montáži kabelů úpravy kabelů svazkování spirálou</t>
  </si>
  <si>
    <t>https://podminky.urs.cz/item/CS_URS_2024_02/742128004</t>
  </si>
  <si>
    <t>85</t>
  </si>
  <si>
    <t>34572400</t>
  </si>
  <si>
    <t>spirála svazkovací pro vodiče barva přírodní a černá 5-20mm</t>
  </si>
  <si>
    <t>-1481738063</t>
  </si>
  <si>
    <t>86</t>
  </si>
  <si>
    <t>34572401</t>
  </si>
  <si>
    <t>spirála svazkovací pro vodiče barva přírodní a černá 10-30mm</t>
  </si>
  <si>
    <t>-1065724337</t>
  </si>
  <si>
    <t>87</t>
  </si>
  <si>
    <t>34572403</t>
  </si>
  <si>
    <t>spirála svazkovací pro vodiče barva přírodní a černá 15-60mm</t>
  </si>
  <si>
    <t>1340121479</t>
  </si>
  <si>
    <t>88</t>
  </si>
  <si>
    <t>34572405</t>
  </si>
  <si>
    <t>spirála svazkovací pro vodiče barva přírodní a černá 20-70mm</t>
  </si>
  <si>
    <t>-1137561222</t>
  </si>
  <si>
    <t>89</t>
  </si>
  <si>
    <t>34572407</t>
  </si>
  <si>
    <t>spirála svazkovací pro vodiče barva přírodní a černá 30-130mm</t>
  </si>
  <si>
    <t>1605584437</t>
  </si>
  <si>
    <t>90</t>
  </si>
  <si>
    <t>742220401R</t>
  </si>
  <si>
    <t>Programování základních parametrů modemu, opakovače nebo převodníku</t>
  </si>
  <si>
    <t>-816999412</t>
  </si>
  <si>
    <t>Nastavení a oživení modemu, opakovače nebo převodníku programování základních parametrů</t>
  </si>
  <si>
    <t>91</t>
  </si>
  <si>
    <t>742220402R</t>
  </si>
  <si>
    <t>Programování systému na jedno měřidlo</t>
  </si>
  <si>
    <t>367009694</t>
  </si>
  <si>
    <t>Nastavení a oživení modemu, opakovače nebo převodníku programování systému na jedno měřidlo</t>
  </si>
  <si>
    <t>92</t>
  </si>
  <si>
    <t>998742111</t>
  </si>
  <si>
    <t>Přesun hmot tonážní pro slaboproud s omezením mechanizace v objektech v do 6 m</t>
  </si>
  <si>
    <t>456194165</t>
  </si>
  <si>
    <t>Přesun hmot pro slaboproud stanovený z hmotnosti přesunovaného materiálu vodorovná dopravní vzdálenost do 50 m s omezením mechanizace v objektech výšky do 6 m</t>
  </si>
  <si>
    <t>https://podminky.urs.cz/item/CS_URS_2024_02/998742111</t>
  </si>
  <si>
    <t>93</t>
  </si>
  <si>
    <t>998742112</t>
  </si>
  <si>
    <t>Přesun hmot tonážní pro slaboproud s omezením mechanizace v objektech v do 12 m</t>
  </si>
  <si>
    <t>752419918</t>
  </si>
  <si>
    <t>Přesun hmot pro slaboproud stanovený z hmotnosti přesunovaného materiálu vodorovná dopravní vzdálenost do 50 m s omezením mechanizace v objektech výšky přes 6 do 12 m</t>
  </si>
  <si>
    <t>https://podminky.urs.cz/item/CS_URS_2024_02/998742112</t>
  </si>
  <si>
    <t>94</t>
  </si>
  <si>
    <t>998742113</t>
  </si>
  <si>
    <t>Přesun hmot tonážní pro slaboproud s omezením mechanizace v objektech v do 24 m</t>
  </si>
  <si>
    <t>107519541</t>
  </si>
  <si>
    <t>Přesun hmot pro slaboproud stanovený z hmotnosti přesunovaného materiálu vodorovná dopravní vzdálenost do 50 m s omezením mechanizace v objektech výšky přes 12 do 24 m</t>
  </si>
  <si>
    <t>https://podminky.urs.cz/item/CS_URS_2024_02/998742113</t>
  </si>
  <si>
    <t>95</t>
  </si>
  <si>
    <t>998742114</t>
  </si>
  <si>
    <t>Přesun hmot tonážní pro slaboproud s omezením mechanizace v objektech v do 36 m</t>
  </si>
  <si>
    <t>-449419134</t>
  </si>
  <si>
    <t>Přesun hmot pro slaboproud stanovený z hmotnosti přesunovaného materiálu vodorovná dopravní vzdálenost do 50 m s omezením mechanizace v objektech výšky přes 24 do 36 m</t>
  </si>
  <si>
    <t>https://podminky.urs.cz/item/CS_URS_2024_02/998742114</t>
  </si>
  <si>
    <t>96</t>
  </si>
  <si>
    <t>742128003</t>
  </si>
  <si>
    <t>Svazkování kabelů</t>
  </si>
  <si>
    <t>-1569308622</t>
  </si>
  <si>
    <t>Ostatní práce při montáži kabelů úpravy kabelů svazkování</t>
  </si>
  <si>
    <t>https://podminky.urs.cz/item/CS_URS_2024_02/742128003</t>
  </si>
  <si>
    <t>97</t>
  </si>
  <si>
    <t>34572331</t>
  </si>
  <si>
    <t>páska stahovací kabelová 12,6x230mm</t>
  </si>
  <si>
    <t>100 kus</t>
  </si>
  <si>
    <t>-1396110665</t>
  </si>
  <si>
    <t>98</t>
  </si>
  <si>
    <t>34572307</t>
  </si>
  <si>
    <t>páska stahovací kabelová 3,6x140mm</t>
  </si>
  <si>
    <t>647178181</t>
  </si>
  <si>
    <t>99</t>
  </si>
  <si>
    <t>34572312</t>
  </si>
  <si>
    <t>páska stahovací kabelová 4,8x200mm</t>
  </si>
  <si>
    <t>-2001361000</t>
  </si>
  <si>
    <t>100</t>
  </si>
  <si>
    <t>34572322</t>
  </si>
  <si>
    <t>páska stahovací kabelová 7,8x280mm</t>
  </si>
  <si>
    <t>-1811408895</t>
  </si>
  <si>
    <t>46-M</t>
  </si>
  <si>
    <t>Zemní práce při extr.mont.pracích</t>
  </si>
  <si>
    <t>101</t>
  </si>
  <si>
    <t>468081331</t>
  </si>
  <si>
    <t>Vybourání otvorů pro elektroinstalace ve zdivu cihelném pl přes 0,09 do 0,25 m2 tl do 15 cm</t>
  </si>
  <si>
    <t>-1887774855</t>
  </si>
  <si>
    <t>Vybourání otvorů ve zdivu cihelném plochy přes 0,09 do 0,25 m2 a tloušťky do 15 cm</t>
  </si>
  <si>
    <t>https://podminky.urs.cz/item/CS_URS_2024_02/468081331</t>
  </si>
  <si>
    <t>102</t>
  </si>
  <si>
    <t>468081431</t>
  </si>
  <si>
    <t>Vybourání otvorů pro elektroinstalace ve zdivu betonovém pl přes 0,09 do 0,25 m2 tl do 15 cm</t>
  </si>
  <si>
    <t>-2045657864</t>
  </si>
  <si>
    <t>Vybourání otvorů ve zdivu betonovém plochy přes 0,09 do 0,25 m2 a tloušťky do 15 cm</t>
  </si>
  <si>
    <t>https://podminky.urs.cz/item/CS_URS_2024_02/468081431</t>
  </si>
  <si>
    <t>103</t>
  </si>
  <si>
    <t>468081521</t>
  </si>
  <si>
    <t>Vybourání otvorů pro elektroinstalace ve zdivu železobetonovém pl přes 0,09 do 0,25 m2 tl do 15 cm</t>
  </si>
  <si>
    <t>-362426810</t>
  </si>
  <si>
    <t>Vybourání otvorů ve zdivu železobetonovém plochy přes 0,09 do 0,25 m2 a tloušťky do 15 cm</t>
  </si>
  <si>
    <t>https://podminky.urs.cz/item/CS_URS_2024_02/468081521</t>
  </si>
  <si>
    <t>104</t>
  </si>
  <si>
    <t>469971111</t>
  </si>
  <si>
    <t>Svislá doprava suti a vybouraných hmot při elektromontážích za první podlaží</t>
  </si>
  <si>
    <t>1829158573</t>
  </si>
  <si>
    <t>Odvoz suti a vybouraných hmot svislá doprava suti a vybouraných hmot za první podlaží</t>
  </si>
  <si>
    <t>https://podminky.urs.cz/item/CS_URS_2024_02/469971111</t>
  </si>
  <si>
    <t>105</t>
  </si>
  <si>
    <t>469971121</t>
  </si>
  <si>
    <t>Příplatek ke svislé dopravě suti a vybouraných hmot při elektromontážích za každé další podlaží</t>
  </si>
  <si>
    <t>1066833682</t>
  </si>
  <si>
    <t>Odvoz suti a vybouraných hmot svislá doprava suti a vybouraných hmot Příplatek k ceně za každé další podlaží</t>
  </si>
  <si>
    <t>https://podminky.urs.cz/item/CS_URS_2024_02/469971121</t>
  </si>
  <si>
    <t>106</t>
  </si>
  <si>
    <t>469973120</t>
  </si>
  <si>
    <t>Poplatek za uložení na recyklační skládce (skládkovné) stavebního odpadu z prostého betonu kód odpadu 17 01 01</t>
  </si>
  <si>
    <t>1956583750</t>
  </si>
  <si>
    <t>Poplatek za uložení stavebního odpadu (skládkovné) na recyklační skládce z prostého betonu zatříděného do Katalogu odpadů pod kódem 17 01 01</t>
  </si>
  <si>
    <t>https://podminky.urs.cz/item/CS_URS_2024_02/469973120</t>
  </si>
  <si>
    <t>107</t>
  </si>
  <si>
    <t>469973122</t>
  </si>
  <si>
    <t>Poplatek za uložení na recyklační skládce (skládkovné) stavebního odpadu cihelného kód odpadu 17 01 02</t>
  </si>
  <si>
    <t>-26533634</t>
  </si>
  <si>
    <t>Poplatek za uložení stavebního odpadu (skládkovné) na recyklační skládce cihelného zatříděného do Katalogu odpadů pod kódem 17 01 02</t>
  </si>
  <si>
    <t>https://podminky.urs.cz/item/CS_URS_2024_02/469973122</t>
  </si>
  <si>
    <t>108</t>
  </si>
  <si>
    <t>469973123</t>
  </si>
  <si>
    <t>Poplatek za uložení na recyklační skládce (skládkovné) stavebního odpadu ze směsí betonu, cihel a keramických výrobků kód odpadu 17 01 07</t>
  </si>
  <si>
    <t>2034262748</t>
  </si>
  <si>
    <t>Poplatek za uložení stavebního odpadu (skládkovné) na recyklační skládce ze směsí nebo oddělených frakcí betonu, cihel a keramických výrobků zatříděného do Katalogu odpadů pod kódem 17 01 07</t>
  </si>
  <si>
    <t>https://podminky.urs.cz/item/CS_URS_2024_02/469973123</t>
  </si>
  <si>
    <t>109</t>
  </si>
  <si>
    <t>HZS2231</t>
  </si>
  <si>
    <t>Hodinová zúčtovací sazba elektrikář</t>
  </si>
  <si>
    <t>-378504979</t>
  </si>
  <si>
    <t>Hodinové zúčtovací sazby profesí PSV provádění stavebních instalací elektrikář</t>
  </si>
  <si>
    <t>https://podminky.urs.cz/item/CS_URS_2024_02/HZS2231</t>
  </si>
  <si>
    <t>110</t>
  </si>
  <si>
    <t>HZS2232</t>
  </si>
  <si>
    <t>Hodinová zúčtovací sazba elektrikář odborný</t>
  </si>
  <si>
    <t>-1267900074</t>
  </si>
  <si>
    <t>Hodinové zúčtovací sazby profesí PSV provádění stavebních instalací elektrikář odborný</t>
  </si>
  <si>
    <t>https://podminky.urs.cz/item/CS_URS_2024_02/HZS2232</t>
  </si>
  <si>
    <t>VRN - Doprava</t>
  </si>
  <si>
    <t>VRN - Vedlejší rozpočtové náklady</t>
  </si>
  <si>
    <t xml:space="preserve">    VRN8 - Přesun kapacit</t>
  </si>
  <si>
    <t>Vedlejší rozpočtové náklady</t>
  </si>
  <si>
    <t>VRN8</t>
  </si>
  <si>
    <t>Přesun kapacit</t>
  </si>
  <si>
    <t>081103000R</t>
  </si>
  <si>
    <t>Doprava pracovníků na místo výkonu</t>
  </si>
  <si>
    <t>km</t>
  </si>
  <si>
    <t>1024</t>
  </si>
  <si>
    <t>-147423858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</si>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</sst>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22130913" TargetMode="External" /><Relationship Id="rId2" Type="http://schemas.openxmlformats.org/officeDocument/2006/relationships/hyperlink" Target="https://podminky.urs.cz/item/CS_URS_2024_02/722131902" TargetMode="External" /><Relationship Id="rId3" Type="http://schemas.openxmlformats.org/officeDocument/2006/relationships/hyperlink" Target="https://podminky.urs.cz/item/CS_URS_2024_02/722131903" TargetMode="External" /><Relationship Id="rId4" Type="http://schemas.openxmlformats.org/officeDocument/2006/relationships/hyperlink" Target="https://podminky.urs.cz/item/CS_URS_2024_02/722131904" TargetMode="External" /><Relationship Id="rId5" Type="http://schemas.openxmlformats.org/officeDocument/2006/relationships/hyperlink" Target="https://podminky.urs.cz/item/CS_URS_2024_02/722131905" TargetMode="External" /><Relationship Id="rId6" Type="http://schemas.openxmlformats.org/officeDocument/2006/relationships/hyperlink" Target="https://podminky.urs.cz/item/CS_URS_2024_02/722131921" TargetMode="External" /><Relationship Id="rId7" Type="http://schemas.openxmlformats.org/officeDocument/2006/relationships/hyperlink" Target="https://podminky.urs.cz/item/CS_URS_2024_02/722131922" TargetMode="External" /><Relationship Id="rId8" Type="http://schemas.openxmlformats.org/officeDocument/2006/relationships/hyperlink" Target="https://podminky.urs.cz/item/CS_URS_2024_02/722131931" TargetMode="External" /><Relationship Id="rId9" Type="http://schemas.openxmlformats.org/officeDocument/2006/relationships/hyperlink" Target="https://podminky.urs.cz/item/CS_URS_2024_02/722131932" TargetMode="External" /><Relationship Id="rId10" Type="http://schemas.openxmlformats.org/officeDocument/2006/relationships/hyperlink" Target="https://podminky.urs.cz/item/CS_URS_2024_02/722170942" TargetMode="External" /><Relationship Id="rId11" Type="http://schemas.openxmlformats.org/officeDocument/2006/relationships/hyperlink" Target="https://podminky.urs.cz/item/CS_URS_2024_02/722170943" TargetMode="External" /><Relationship Id="rId12" Type="http://schemas.openxmlformats.org/officeDocument/2006/relationships/hyperlink" Target="https://podminky.urs.cz/item/CS_URS_2024_02/722170944" TargetMode="External" /><Relationship Id="rId13" Type="http://schemas.openxmlformats.org/officeDocument/2006/relationships/hyperlink" Target="https://podminky.urs.cz/item/CS_URS_2024_02/722170945" TargetMode="External" /><Relationship Id="rId14" Type="http://schemas.openxmlformats.org/officeDocument/2006/relationships/hyperlink" Target="https://podminky.urs.cz/item/CS_URS_2024_02/722171911" TargetMode="External" /><Relationship Id="rId15" Type="http://schemas.openxmlformats.org/officeDocument/2006/relationships/hyperlink" Target="https://podminky.urs.cz/item/CS_URS_2024_02/722171912" TargetMode="External" /><Relationship Id="rId16" Type="http://schemas.openxmlformats.org/officeDocument/2006/relationships/hyperlink" Target="https://podminky.urs.cz/item/CS_URS_2024_02/722171913" TargetMode="External" /><Relationship Id="rId17" Type="http://schemas.openxmlformats.org/officeDocument/2006/relationships/hyperlink" Target="https://podminky.urs.cz/item/CS_URS_2024_02/722171931" TargetMode="External" /><Relationship Id="rId18" Type="http://schemas.openxmlformats.org/officeDocument/2006/relationships/hyperlink" Target="https://podminky.urs.cz/item/CS_URS_2024_02/722171932" TargetMode="External" /><Relationship Id="rId19" Type="http://schemas.openxmlformats.org/officeDocument/2006/relationships/hyperlink" Target="https://podminky.urs.cz/item/CS_URS_2024_02/722171933" TargetMode="External" /><Relationship Id="rId20" Type="http://schemas.openxmlformats.org/officeDocument/2006/relationships/hyperlink" Target="https://podminky.urs.cz/item/CS_URS_2024_02/722173911" TargetMode="External" /><Relationship Id="rId21" Type="http://schemas.openxmlformats.org/officeDocument/2006/relationships/hyperlink" Target="https://podminky.urs.cz/item/CS_URS_2024_02/722173912" TargetMode="External" /><Relationship Id="rId22" Type="http://schemas.openxmlformats.org/officeDocument/2006/relationships/hyperlink" Target="https://podminky.urs.cz/item/CS_URS_2024_02/722173913" TargetMode="External" /><Relationship Id="rId23" Type="http://schemas.openxmlformats.org/officeDocument/2006/relationships/hyperlink" Target="https://podminky.urs.cz/item/CS_URS_2024_02/722190901" TargetMode="External" /><Relationship Id="rId24" Type="http://schemas.openxmlformats.org/officeDocument/2006/relationships/hyperlink" Target="https://podminky.urs.cz/item/CS_URS_2024_02/722260811" TargetMode="External" /><Relationship Id="rId25" Type="http://schemas.openxmlformats.org/officeDocument/2006/relationships/hyperlink" Target="https://podminky.urs.cz/item/CS_URS_2024_02/722260812" TargetMode="External" /><Relationship Id="rId26" Type="http://schemas.openxmlformats.org/officeDocument/2006/relationships/hyperlink" Target="https://podminky.urs.cz/item/CS_URS_2024_02/722260813" TargetMode="External" /><Relationship Id="rId27" Type="http://schemas.openxmlformats.org/officeDocument/2006/relationships/hyperlink" Target="https://podminky.urs.cz/item/CS_URS_2024_02/722260814" TargetMode="External" /><Relationship Id="rId28" Type="http://schemas.openxmlformats.org/officeDocument/2006/relationships/hyperlink" Target="https://podminky.urs.cz/item/CS_URS_2024_02/722261902" TargetMode="External" /><Relationship Id="rId29" Type="http://schemas.openxmlformats.org/officeDocument/2006/relationships/hyperlink" Target="https://podminky.urs.cz/item/CS_URS_2024_02/722261921" TargetMode="External" /><Relationship Id="rId30" Type="http://schemas.openxmlformats.org/officeDocument/2006/relationships/hyperlink" Target="https://podminky.urs.cz/item/CS_URS_2024_02/722261922" TargetMode="External" /><Relationship Id="rId31" Type="http://schemas.openxmlformats.org/officeDocument/2006/relationships/hyperlink" Target="https://podminky.urs.cz/item/CS_URS_2024_02/722261923" TargetMode="External" /><Relationship Id="rId32" Type="http://schemas.openxmlformats.org/officeDocument/2006/relationships/hyperlink" Target="https://podminky.urs.cz/item/CS_URS_2024_02/722261924" TargetMode="External" /><Relationship Id="rId33" Type="http://schemas.openxmlformats.org/officeDocument/2006/relationships/hyperlink" Target="https://podminky.urs.cz/item/CS_URS_2024_02/998722111" TargetMode="External" /><Relationship Id="rId34" Type="http://schemas.openxmlformats.org/officeDocument/2006/relationships/hyperlink" Target="https://podminky.urs.cz/item/CS_URS_2024_02/998722112" TargetMode="External" /><Relationship Id="rId35" Type="http://schemas.openxmlformats.org/officeDocument/2006/relationships/hyperlink" Target="https://podminky.urs.cz/item/CS_URS_2024_02/998722113" TargetMode="External" /><Relationship Id="rId36" Type="http://schemas.openxmlformats.org/officeDocument/2006/relationships/hyperlink" Target="https://podminky.urs.cz/item/CS_URS_2024_02/HZS221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33291902" TargetMode="External" /><Relationship Id="rId2" Type="http://schemas.openxmlformats.org/officeDocument/2006/relationships/hyperlink" Target="https://podminky.urs.cz/item/CS_URS_2024_02/733291903" TargetMode="External" /><Relationship Id="rId3" Type="http://schemas.openxmlformats.org/officeDocument/2006/relationships/hyperlink" Target="https://podminky.urs.cz/item/CS_URS_2024_02/733291904" TargetMode="External" /><Relationship Id="rId4" Type="http://schemas.openxmlformats.org/officeDocument/2006/relationships/hyperlink" Target="https://podminky.urs.cz/item/CS_URS_2024_02/733291905" TargetMode="External" /><Relationship Id="rId5" Type="http://schemas.openxmlformats.org/officeDocument/2006/relationships/hyperlink" Target="https://podminky.urs.cz/item/CS_URS_2024_02/734100811" TargetMode="External" /><Relationship Id="rId6" Type="http://schemas.openxmlformats.org/officeDocument/2006/relationships/hyperlink" Target="https://podminky.urs.cz/item/CS_URS_2024_02/734190814" TargetMode="External" /><Relationship Id="rId7" Type="http://schemas.openxmlformats.org/officeDocument/2006/relationships/hyperlink" Target="https://podminky.urs.cz/item/CS_URS_2024_02/734190914" TargetMode="External" /><Relationship Id="rId8" Type="http://schemas.openxmlformats.org/officeDocument/2006/relationships/hyperlink" Target="https://podminky.urs.cz/item/CS_URS_2024_02/734191941" TargetMode="External" /><Relationship Id="rId9" Type="http://schemas.openxmlformats.org/officeDocument/2006/relationships/hyperlink" Target="https://podminky.urs.cz/item/CS_URS_2024_02/734191942" TargetMode="External" /><Relationship Id="rId10" Type="http://schemas.openxmlformats.org/officeDocument/2006/relationships/hyperlink" Target="https://podminky.urs.cz/item/CS_URS_2024_02/734191943" TargetMode="External" /><Relationship Id="rId11" Type="http://schemas.openxmlformats.org/officeDocument/2006/relationships/hyperlink" Target="https://podminky.urs.cz/item/CS_URS_2024_02/734200821" TargetMode="External" /><Relationship Id="rId12" Type="http://schemas.openxmlformats.org/officeDocument/2006/relationships/hyperlink" Target="https://podminky.urs.cz/item/CS_URS_2024_02/734200822" TargetMode="External" /><Relationship Id="rId13" Type="http://schemas.openxmlformats.org/officeDocument/2006/relationships/hyperlink" Target="https://podminky.urs.cz/item/CS_URS_2024_02/734200823" TargetMode="External" /><Relationship Id="rId14" Type="http://schemas.openxmlformats.org/officeDocument/2006/relationships/hyperlink" Target="https://podminky.urs.cz/item/CS_URS_2024_02/734200824" TargetMode="External" /><Relationship Id="rId15" Type="http://schemas.openxmlformats.org/officeDocument/2006/relationships/hyperlink" Target="https://podminky.urs.cz/item/CS_URS_2024_02/734291921" TargetMode="External" /><Relationship Id="rId16" Type="http://schemas.openxmlformats.org/officeDocument/2006/relationships/hyperlink" Target="https://podminky.urs.cz/item/CS_URS_2024_02/734291922" TargetMode="External" /><Relationship Id="rId17" Type="http://schemas.openxmlformats.org/officeDocument/2006/relationships/hyperlink" Target="https://podminky.urs.cz/item/CS_URS_2024_02/734291923" TargetMode="External" /><Relationship Id="rId18" Type="http://schemas.openxmlformats.org/officeDocument/2006/relationships/hyperlink" Target="https://podminky.urs.cz/item/CS_URS_2024_02/734291931" TargetMode="External" /><Relationship Id="rId19" Type="http://schemas.openxmlformats.org/officeDocument/2006/relationships/hyperlink" Target="https://podminky.urs.cz/item/CS_URS_2024_02/734291932" TargetMode="External" /><Relationship Id="rId20" Type="http://schemas.openxmlformats.org/officeDocument/2006/relationships/hyperlink" Target="https://podminky.urs.cz/item/CS_URS_2024_02/734291933" TargetMode="External" /><Relationship Id="rId21" Type="http://schemas.openxmlformats.org/officeDocument/2006/relationships/hyperlink" Target="https://podminky.urs.cz/item/CS_URS_2024_02/734300821" TargetMode="External" /><Relationship Id="rId22" Type="http://schemas.openxmlformats.org/officeDocument/2006/relationships/hyperlink" Target="https://podminky.urs.cz/item/CS_URS_2024_02/734300822" TargetMode="External" /><Relationship Id="rId23" Type="http://schemas.openxmlformats.org/officeDocument/2006/relationships/hyperlink" Target="https://podminky.urs.cz/item/CS_URS_2024_02/734300823" TargetMode="External" /><Relationship Id="rId24" Type="http://schemas.openxmlformats.org/officeDocument/2006/relationships/hyperlink" Target="https://podminky.urs.cz/item/CS_URS_2024_02/734300824" TargetMode="External" /><Relationship Id="rId25" Type="http://schemas.openxmlformats.org/officeDocument/2006/relationships/hyperlink" Target="https://podminky.urs.cz/item/CS_URS_2024_02/998734111" TargetMode="External" /><Relationship Id="rId26" Type="http://schemas.openxmlformats.org/officeDocument/2006/relationships/hyperlink" Target="https://podminky.urs.cz/item/CS_URS_2024_02/998734112" TargetMode="External" /><Relationship Id="rId27" Type="http://schemas.openxmlformats.org/officeDocument/2006/relationships/hyperlink" Target="https://podminky.urs.cz/item/CS_URS_2024_02/998734113" TargetMode="External" /><Relationship Id="rId28" Type="http://schemas.openxmlformats.org/officeDocument/2006/relationships/hyperlink" Target="https://podminky.urs.cz/item/CS_URS_2024_02/HZS2221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23190901" TargetMode="External" /><Relationship Id="rId2" Type="http://schemas.openxmlformats.org/officeDocument/2006/relationships/hyperlink" Target="https://podminky.urs.cz/item/CS_URS_2024_02/723190907" TargetMode="External" /><Relationship Id="rId3" Type="http://schemas.openxmlformats.org/officeDocument/2006/relationships/hyperlink" Target="https://podminky.urs.cz/item/CS_URS_2024_02/723260801" TargetMode="External" /><Relationship Id="rId4" Type="http://schemas.openxmlformats.org/officeDocument/2006/relationships/hyperlink" Target="https://podminky.urs.cz/item/CS_URS_2024_02/723260802" TargetMode="External" /><Relationship Id="rId5" Type="http://schemas.openxmlformats.org/officeDocument/2006/relationships/hyperlink" Target="https://podminky.urs.cz/item/CS_URS_2024_02/723260816" TargetMode="External" /><Relationship Id="rId6" Type="http://schemas.openxmlformats.org/officeDocument/2006/relationships/hyperlink" Target="https://podminky.urs.cz/item/CS_URS_2024_02/723261912" TargetMode="External" /><Relationship Id="rId7" Type="http://schemas.openxmlformats.org/officeDocument/2006/relationships/hyperlink" Target="https://podminky.urs.cz/item/CS_URS_2024_02/723261913" TargetMode="External" /><Relationship Id="rId8" Type="http://schemas.openxmlformats.org/officeDocument/2006/relationships/hyperlink" Target="https://podminky.urs.cz/item/CS_URS_2024_02/723261914" TargetMode="External" /><Relationship Id="rId9" Type="http://schemas.openxmlformats.org/officeDocument/2006/relationships/hyperlink" Target="https://podminky.urs.cz/item/CS_URS_2024_02/723261915" TargetMode="External" /><Relationship Id="rId10" Type="http://schemas.openxmlformats.org/officeDocument/2006/relationships/hyperlink" Target="https://podminky.urs.cz/item/CS_URS_2024_02/723261916" TargetMode="External" /><Relationship Id="rId11" Type="http://schemas.openxmlformats.org/officeDocument/2006/relationships/hyperlink" Target="https://podminky.urs.cz/item/CS_URS_2024_02/998723111" TargetMode="External" /><Relationship Id="rId12" Type="http://schemas.openxmlformats.org/officeDocument/2006/relationships/hyperlink" Target="https://podminky.urs.cz/item/CS_URS_2024_02/998723112" TargetMode="External" /><Relationship Id="rId13" Type="http://schemas.openxmlformats.org/officeDocument/2006/relationships/hyperlink" Target="https://podminky.urs.cz/item/CS_URS_2024_02/998723113" TargetMode="External" /><Relationship Id="rId14" Type="http://schemas.openxmlformats.org/officeDocument/2006/relationships/hyperlink" Target="https://podminky.urs.cz/item/CS_URS_2024_02/580506021" TargetMode="External" /><Relationship Id="rId15" Type="http://schemas.openxmlformats.org/officeDocument/2006/relationships/hyperlink" Target="https://podminky.urs.cz/item/CS_URS_2024_02/580506113" TargetMode="External" /><Relationship Id="rId16" Type="http://schemas.openxmlformats.org/officeDocument/2006/relationships/hyperlink" Target="https://podminky.urs.cz/item/CS_URS_2024_02/580506114" TargetMode="External" /><Relationship Id="rId17" Type="http://schemas.openxmlformats.org/officeDocument/2006/relationships/hyperlink" Target="https://podminky.urs.cz/item/CS_URS_2024_02/HZS2211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131111" TargetMode="External" /><Relationship Id="rId2" Type="http://schemas.openxmlformats.org/officeDocument/2006/relationships/hyperlink" Target="https://podminky.urs.cz/item/CS_URS_2024_02/977131112" TargetMode="External" /><Relationship Id="rId3" Type="http://schemas.openxmlformats.org/officeDocument/2006/relationships/hyperlink" Target="https://podminky.urs.cz/item/CS_URS_2024_02/977131113" TargetMode="External" /><Relationship Id="rId4" Type="http://schemas.openxmlformats.org/officeDocument/2006/relationships/hyperlink" Target="https://podminky.urs.cz/item/CS_URS_2024_02/977131114" TargetMode="External" /><Relationship Id="rId5" Type="http://schemas.openxmlformats.org/officeDocument/2006/relationships/hyperlink" Target="https://podminky.urs.cz/item/CS_URS_2024_02/977131115" TargetMode="External" /><Relationship Id="rId6" Type="http://schemas.openxmlformats.org/officeDocument/2006/relationships/hyperlink" Target="https://podminky.urs.cz/item/CS_URS_2024_02/977131211" TargetMode="External" /><Relationship Id="rId7" Type="http://schemas.openxmlformats.org/officeDocument/2006/relationships/hyperlink" Target="https://podminky.urs.cz/item/CS_URS_2024_02/977131212" TargetMode="External" /><Relationship Id="rId8" Type="http://schemas.openxmlformats.org/officeDocument/2006/relationships/hyperlink" Target="https://podminky.urs.cz/item/CS_URS_2024_02/977131213" TargetMode="External" /><Relationship Id="rId9" Type="http://schemas.openxmlformats.org/officeDocument/2006/relationships/hyperlink" Target="https://podminky.urs.cz/item/CS_URS_2024_02/977131214" TargetMode="External" /><Relationship Id="rId10" Type="http://schemas.openxmlformats.org/officeDocument/2006/relationships/hyperlink" Target="https://podminky.urs.cz/item/CS_URS_2024_02/977131215" TargetMode="External" /><Relationship Id="rId11" Type="http://schemas.openxmlformats.org/officeDocument/2006/relationships/hyperlink" Target="https://podminky.urs.cz/item/CS_URS_2024_02/741110001" TargetMode="External" /><Relationship Id="rId12" Type="http://schemas.openxmlformats.org/officeDocument/2006/relationships/hyperlink" Target="https://podminky.urs.cz/item/CS_URS_2024_02/741110041" TargetMode="External" /><Relationship Id="rId13" Type="http://schemas.openxmlformats.org/officeDocument/2006/relationships/hyperlink" Target="https://podminky.urs.cz/item/CS_URS_2024_02/741112021" TargetMode="External" /><Relationship Id="rId14" Type="http://schemas.openxmlformats.org/officeDocument/2006/relationships/hyperlink" Target="https://podminky.urs.cz/item/CS_URS_2024_02/741112111" TargetMode="External" /><Relationship Id="rId15" Type="http://schemas.openxmlformats.org/officeDocument/2006/relationships/hyperlink" Target="https://podminky.urs.cz/item/CS_URS_2024_02/741122122" TargetMode="External" /><Relationship Id="rId16" Type="http://schemas.openxmlformats.org/officeDocument/2006/relationships/hyperlink" Target="https://podminky.urs.cz/item/CS_URS_2024_02/741128001" TargetMode="External" /><Relationship Id="rId17" Type="http://schemas.openxmlformats.org/officeDocument/2006/relationships/hyperlink" Target="https://podminky.urs.cz/item/CS_URS_2024_02/741128005" TargetMode="External" /><Relationship Id="rId18" Type="http://schemas.openxmlformats.org/officeDocument/2006/relationships/hyperlink" Target="https://podminky.urs.cz/item/CS_URS_2024_02/741130001" TargetMode="External" /><Relationship Id="rId19" Type="http://schemas.openxmlformats.org/officeDocument/2006/relationships/hyperlink" Target="https://podminky.urs.cz/item/CS_URS_2024_02/741130021" TargetMode="External" /><Relationship Id="rId20" Type="http://schemas.openxmlformats.org/officeDocument/2006/relationships/hyperlink" Target="https://podminky.urs.cz/item/CS_URS_2024_02/741130111" TargetMode="External" /><Relationship Id="rId21" Type="http://schemas.openxmlformats.org/officeDocument/2006/relationships/hyperlink" Target="https://podminky.urs.cz/item/CS_URS_2024_02/741210001" TargetMode="External" /><Relationship Id="rId22" Type="http://schemas.openxmlformats.org/officeDocument/2006/relationships/hyperlink" Target="https://podminky.urs.cz/item/CS_URS_2024_02/741320101" TargetMode="External" /><Relationship Id="rId23" Type="http://schemas.openxmlformats.org/officeDocument/2006/relationships/hyperlink" Target="https://podminky.urs.cz/item/CS_URS_2024_02/741321031" TargetMode="External" /><Relationship Id="rId24" Type="http://schemas.openxmlformats.org/officeDocument/2006/relationships/hyperlink" Target="https://podminky.urs.cz/item/CS_URS_2024_02/741810001" TargetMode="External" /><Relationship Id="rId25" Type="http://schemas.openxmlformats.org/officeDocument/2006/relationships/hyperlink" Target="https://podminky.urs.cz/item/CS_URS_2024_02/741813001" TargetMode="External" /><Relationship Id="rId26" Type="http://schemas.openxmlformats.org/officeDocument/2006/relationships/hyperlink" Target="https://podminky.urs.cz/item/CS_URS_2024_02/998741111" TargetMode="External" /><Relationship Id="rId27" Type="http://schemas.openxmlformats.org/officeDocument/2006/relationships/hyperlink" Target="https://podminky.urs.cz/item/CS_URS_2024_02/998741112" TargetMode="External" /><Relationship Id="rId28" Type="http://schemas.openxmlformats.org/officeDocument/2006/relationships/hyperlink" Target="https://podminky.urs.cz/item/CS_URS_2024_02/998741113" TargetMode="External" /><Relationship Id="rId29" Type="http://schemas.openxmlformats.org/officeDocument/2006/relationships/hyperlink" Target="https://podminky.urs.cz/item/CS_URS_2024_02/998741114" TargetMode="External" /><Relationship Id="rId30" Type="http://schemas.openxmlformats.org/officeDocument/2006/relationships/hyperlink" Target="https://podminky.urs.cz/item/CS_URS_2024_02/742110002" TargetMode="External" /><Relationship Id="rId31" Type="http://schemas.openxmlformats.org/officeDocument/2006/relationships/hyperlink" Target="https://podminky.urs.cz/item/CS_URS_2024_02/742110003" TargetMode="External" /><Relationship Id="rId32" Type="http://schemas.openxmlformats.org/officeDocument/2006/relationships/hyperlink" Target="https://podminky.urs.cz/item/CS_URS_2024_02/742110011" TargetMode="External" /><Relationship Id="rId33" Type="http://schemas.openxmlformats.org/officeDocument/2006/relationships/hyperlink" Target="https://podminky.urs.cz/item/CS_URS_2024_02/742110041" TargetMode="External" /><Relationship Id="rId34" Type="http://schemas.openxmlformats.org/officeDocument/2006/relationships/hyperlink" Target="https://podminky.urs.cz/item/CS_URS_2024_02/742121001" TargetMode="External" /><Relationship Id="rId35" Type="http://schemas.openxmlformats.org/officeDocument/2006/relationships/hyperlink" Target="https://podminky.urs.cz/item/CS_URS_2024_02/742123001" TargetMode="External" /><Relationship Id="rId36" Type="http://schemas.openxmlformats.org/officeDocument/2006/relationships/hyperlink" Target="https://podminky.urs.cz/item/CS_URS_2024_02/742128004" TargetMode="External" /><Relationship Id="rId37" Type="http://schemas.openxmlformats.org/officeDocument/2006/relationships/hyperlink" Target="https://podminky.urs.cz/item/CS_URS_2024_02/998742111" TargetMode="External" /><Relationship Id="rId38" Type="http://schemas.openxmlformats.org/officeDocument/2006/relationships/hyperlink" Target="https://podminky.urs.cz/item/CS_URS_2024_02/998742112" TargetMode="External" /><Relationship Id="rId39" Type="http://schemas.openxmlformats.org/officeDocument/2006/relationships/hyperlink" Target="https://podminky.urs.cz/item/CS_URS_2024_02/998742113" TargetMode="External" /><Relationship Id="rId40" Type="http://schemas.openxmlformats.org/officeDocument/2006/relationships/hyperlink" Target="https://podminky.urs.cz/item/CS_URS_2024_02/998742114" TargetMode="External" /><Relationship Id="rId41" Type="http://schemas.openxmlformats.org/officeDocument/2006/relationships/hyperlink" Target="https://podminky.urs.cz/item/CS_URS_2024_02/742128003" TargetMode="External" /><Relationship Id="rId42" Type="http://schemas.openxmlformats.org/officeDocument/2006/relationships/hyperlink" Target="https://podminky.urs.cz/item/CS_URS_2024_02/468081331" TargetMode="External" /><Relationship Id="rId43" Type="http://schemas.openxmlformats.org/officeDocument/2006/relationships/hyperlink" Target="https://podminky.urs.cz/item/CS_URS_2024_02/468081431" TargetMode="External" /><Relationship Id="rId44" Type="http://schemas.openxmlformats.org/officeDocument/2006/relationships/hyperlink" Target="https://podminky.urs.cz/item/CS_URS_2024_02/468081521" TargetMode="External" /><Relationship Id="rId45" Type="http://schemas.openxmlformats.org/officeDocument/2006/relationships/hyperlink" Target="https://podminky.urs.cz/item/CS_URS_2024_02/469971111" TargetMode="External" /><Relationship Id="rId46" Type="http://schemas.openxmlformats.org/officeDocument/2006/relationships/hyperlink" Target="https://podminky.urs.cz/item/CS_URS_2024_02/469971121" TargetMode="External" /><Relationship Id="rId47" Type="http://schemas.openxmlformats.org/officeDocument/2006/relationships/hyperlink" Target="https://podminky.urs.cz/item/CS_URS_2024_02/469973120" TargetMode="External" /><Relationship Id="rId48" Type="http://schemas.openxmlformats.org/officeDocument/2006/relationships/hyperlink" Target="https://podminky.urs.cz/item/CS_URS_2024_02/469973122" TargetMode="External" /><Relationship Id="rId49" Type="http://schemas.openxmlformats.org/officeDocument/2006/relationships/hyperlink" Target="https://podminky.urs.cz/item/CS_URS_2024_02/469973123" TargetMode="External" /><Relationship Id="rId50" Type="http://schemas.openxmlformats.org/officeDocument/2006/relationships/hyperlink" Target="https://podminky.urs.cz/item/CS_URS_2024_02/HZS2231" TargetMode="External" /><Relationship Id="rId51" Type="http://schemas.openxmlformats.org/officeDocument/2006/relationships/hyperlink" Target="https://podminky.urs.cz/item/CS_URS_2024_02/HZS2232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30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2024_015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Výměny měřidel u OŘ Ústí nad Labem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26. 11. 2024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Správa železnic, státní organizace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ROUND(SUM(AS55:AS59),2)</f>
        <v>0</v>
      </c>
      <c r="AT54" s="106">
        <f>ROUND(SUM(AV54:AW54),2)</f>
        <v>0</v>
      </c>
      <c r="AU54" s="107">
        <f>ROUND(SUM(AU55:AU59),5)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ROUND(SUM(AZ55:AZ59),2)</f>
        <v>0</v>
      </c>
      <c r="BA54" s="106">
        <f>ROUND(SUM(BA55:BA59),2)</f>
        <v>0</v>
      </c>
      <c r="BB54" s="106">
        <f>ROUND(SUM(BB55:BB59),2)</f>
        <v>0</v>
      </c>
      <c r="BC54" s="106">
        <f>ROUND(SUM(BC55:BC59),2)</f>
        <v>0</v>
      </c>
      <c r="BD54" s="108">
        <f>ROUND(SUM(BD55:BD59),2)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'PS01 - Voda - výměny měřidel'!J30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'PS01 - Voda - výměny měřidel'!P82</f>
        <v>0</v>
      </c>
      <c r="AV55" s="120">
        <f>'PS01 - Voda - výměny měřidel'!J33</f>
        <v>0</v>
      </c>
      <c r="AW55" s="120">
        <f>'PS01 - Voda - výměny měřidel'!J34</f>
        <v>0</v>
      </c>
      <c r="AX55" s="120">
        <f>'PS01 - Voda - výměny měřidel'!J35</f>
        <v>0</v>
      </c>
      <c r="AY55" s="120">
        <f>'PS01 - Voda - výměny měřidel'!J36</f>
        <v>0</v>
      </c>
      <c r="AZ55" s="120">
        <f>'PS01 - Voda - výměny měřidel'!F33</f>
        <v>0</v>
      </c>
      <c r="BA55" s="120">
        <f>'PS01 - Voda - výměny měřidel'!F34</f>
        <v>0</v>
      </c>
      <c r="BB55" s="120">
        <f>'PS01 - Voda - výměny měřidel'!F35</f>
        <v>0</v>
      </c>
      <c r="BC55" s="120">
        <f>'PS01 - Voda - výměny měřidel'!F36</f>
        <v>0</v>
      </c>
      <c r="BD55" s="122">
        <f>'PS01 - Voda - výměny měřidel'!F37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'PS02 - Teplo - výměny měř...'!J30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'PS02 - Teplo - výměny měř...'!P83</f>
        <v>0</v>
      </c>
      <c r="AV56" s="120">
        <f>'PS02 - Teplo - výměny měř...'!J33</f>
        <v>0</v>
      </c>
      <c r="AW56" s="120">
        <f>'PS02 - Teplo - výměny měř...'!J34</f>
        <v>0</v>
      </c>
      <c r="AX56" s="120">
        <f>'PS02 - Teplo - výměny měř...'!J35</f>
        <v>0</v>
      </c>
      <c r="AY56" s="120">
        <f>'PS02 - Teplo - výměny měř...'!J36</f>
        <v>0</v>
      </c>
      <c r="AZ56" s="120">
        <f>'PS02 - Teplo - výměny měř...'!F33</f>
        <v>0</v>
      </c>
      <c r="BA56" s="120">
        <f>'PS02 - Teplo - výměny měř...'!F34</f>
        <v>0</v>
      </c>
      <c r="BB56" s="120">
        <f>'PS02 - Teplo - výměny měř...'!F35</f>
        <v>0</v>
      </c>
      <c r="BC56" s="120">
        <f>'PS02 - Teplo - výměny měř...'!F36</f>
        <v>0</v>
      </c>
      <c r="BD56" s="122">
        <f>'PS02 - Teplo - výměny měř...'!F37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'PS03 - Plyn - výměny měřidel'!J30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'PS03 - Plyn - výměny měřidel'!P84</f>
        <v>0</v>
      </c>
      <c r="AV57" s="120">
        <f>'PS03 - Plyn - výměny měřidel'!J33</f>
        <v>0</v>
      </c>
      <c r="AW57" s="120">
        <f>'PS03 - Plyn - výměny měřidel'!J34</f>
        <v>0</v>
      </c>
      <c r="AX57" s="120">
        <f>'PS03 - Plyn - výměny měřidel'!J35</f>
        <v>0</v>
      </c>
      <c r="AY57" s="120">
        <f>'PS03 - Plyn - výměny měřidel'!J36</f>
        <v>0</v>
      </c>
      <c r="AZ57" s="120">
        <f>'PS03 - Plyn - výměny měřidel'!F33</f>
        <v>0</v>
      </c>
      <c r="BA57" s="120">
        <f>'PS03 - Plyn - výměny měřidel'!F34</f>
        <v>0</v>
      </c>
      <c r="BB57" s="120">
        <f>'PS03 - Plyn - výměny měřidel'!F35</f>
        <v>0</v>
      </c>
      <c r="BC57" s="120">
        <f>'PS03 - Plyn - výměny měřidel'!F36</f>
        <v>0</v>
      </c>
      <c r="BD57" s="122">
        <f>'PS03 - Plyn - výměny měřidel'!F37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'PS04 - Slaboproud, silnop...'!J30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19">
        <v>0</v>
      </c>
      <c r="AT58" s="120">
        <f>ROUND(SUM(AV58:AW58),2)</f>
        <v>0</v>
      </c>
      <c r="AU58" s="121">
        <f>'PS04 - Slaboproud, silnop...'!P87</f>
        <v>0</v>
      </c>
      <c r="AV58" s="120">
        <f>'PS04 - Slaboproud, silnop...'!J33</f>
        <v>0</v>
      </c>
      <c r="AW58" s="120">
        <f>'PS04 - Slaboproud, silnop...'!J34</f>
        <v>0</v>
      </c>
      <c r="AX58" s="120">
        <f>'PS04 - Slaboproud, silnop...'!J35</f>
        <v>0</v>
      </c>
      <c r="AY58" s="120">
        <f>'PS04 - Slaboproud, silnop...'!J36</f>
        <v>0</v>
      </c>
      <c r="AZ58" s="120">
        <f>'PS04 - Slaboproud, silnop...'!F33</f>
        <v>0</v>
      </c>
      <c r="BA58" s="120">
        <f>'PS04 - Slaboproud, silnop...'!F34</f>
        <v>0</v>
      </c>
      <c r="BB58" s="120">
        <f>'PS04 - Slaboproud, silnop...'!F35</f>
        <v>0</v>
      </c>
      <c r="BC58" s="120">
        <f>'PS04 - Slaboproud, silnop...'!F36</f>
        <v>0</v>
      </c>
      <c r="BD58" s="122">
        <f>'PS04 - Slaboproud, silnop...'!F37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7" customFormat="1" ht="16.5" customHeight="1">
      <c r="A59" s="111" t="s">
        <v>76</v>
      </c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'VRN - Doprava'!J30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79</v>
      </c>
      <c r="AR59" s="118"/>
      <c r="AS59" s="124">
        <v>0</v>
      </c>
      <c r="AT59" s="125">
        <f>ROUND(SUM(AV59:AW59),2)</f>
        <v>0</v>
      </c>
      <c r="AU59" s="126">
        <f>'VRN - Doprava'!P81</f>
        <v>0</v>
      </c>
      <c r="AV59" s="125">
        <f>'VRN - Doprava'!J33</f>
        <v>0</v>
      </c>
      <c r="AW59" s="125">
        <f>'VRN - Doprava'!J34</f>
        <v>0</v>
      </c>
      <c r="AX59" s="125">
        <f>'VRN - Doprava'!J35</f>
        <v>0</v>
      </c>
      <c r="AY59" s="125">
        <f>'VRN - Doprava'!J36</f>
        <v>0</v>
      </c>
      <c r="AZ59" s="125">
        <f>'VRN - Doprava'!F33</f>
        <v>0</v>
      </c>
      <c r="BA59" s="125">
        <f>'VRN - Doprava'!F34</f>
        <v>0</v>
      </c>
      <c r="BB59" s="125">
        <f>'VRN - Doprava'!F35</f>
        <v>0</v>
      </c>
      <c r="BC59" s="125">
        <f>'VRN - Doprava'!F36</f>
        <v>0</v>
      </c>
      <c r="BD59" s="127">
        <f>'VRN - Doprava'!F37</f>
        <v>0</v>
      </c>
      <c r="BE59" s="7"/>
      <c r="BT59" s="123" t="s">
        <v>80</v>
      </c>
      <c r="BV59" s="123" t="s">
        <v>74</v>
      </c>
      <c r="BW59" s="123" t="s">
        <v>94</v>
      </c>
      <c r="BX59" s="123" t="s">
        <v>5</v>
      </c>
      <c r="CL59" s="123" t="s">
        <v>19</v>
      </c>
      <c r="CM59" s="123" t="s">
        <v>82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dZBQ+gOCpwjFuzUhXQJHwAyiU3j79FGwuLHG9UrenEcSj9C7Hvs3+DlmK66Gd+BLWdCnYll+NpRtELecLJWJ2w==" hashValue="1xuXvsZNf8EkY0dM5DboFWujQowQMHQy662ZkoR9y4wuHoqwKPmlRmv+MHFbFupiH1oi0gkX8k4vqChevKFB4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Voda - výměny měřidel'!C2" display="/"/>
    <hyperlink ref="A56" location="'PS02 - Teplo - výměny měř...'!C2" display="/"/>
    <hyperlink ref="A57" location="'PS03 - Plyn - výměny měřidel'!C2" display="/"/>
    <hyperlink ref="A58" location="'PS04 - Slaboproud, silnop...'!C2" display="/"/>
    <hyperlink ref="A59" location="'VRN - Dopra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Výměny měřidel u OŘ Ústí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ROUND((SUM(BE82:BE202)),  2)</f>
        <v>0</v>
      </c>
      <c r="G33" s="38"/>
      <c r="H33" s="38"/>
      <c r="I33" s="148">
        <v>0.20999999999999999</v>
      </c>
      <c r="J33" s="147">
        <f>ROUND(((SUM(BE82:BE202))*I33),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ROUND((SUM(BF82:BF202)),  2)</f>
        <v>0</v>
      </c>
      <c r="G34" s="38"/>
      <c r="H34" s="38"/>
      <c r="I34" s="148">
        <v>0.12</v>
      </c>
      <c r="J34" s="147">
        <f>ROUND(((SUM(BF82:BF202))*I34),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ROUND((SUM(BG82:BG202)),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ROUND((SUM(BH82:BH202)),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ROUND((SUM(BI82:BI202)),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Výměny měřidel u OŘ Ústí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PS01 - Voda - výměny měřidel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103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104</v>
      </c>
      <c r="E62" s="168"/>
      <c r="F62" s="168"/>
      <c r="G62" s="168"/>
      <c r="H62" s="168"/>
      <c r="I62" s="168"/>
      <c r="J62" s="169">
        <f>J199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105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Výměny měřidel u OŘ Ústí nad Labem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PS01 - Voda - výměny měřidel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26. 11. 2024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Správa železnic, státní organizace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35</v>
      </c>
      <c r="J79" s="36" t="str">
        <f>E24</f>
        <v>Správa železnic, státní organizace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106</v>
      </c>
      <c r="D81" s="180" t="s">
        <v>57</v>
      </c>
      <c r="E81" s="180" t="s">
        <v>53</v>
      </c>
      <c r="F81" s="180" t="s">
        <v>54</v>
      </c>
      <c r="G81" s="180" t="s">
        <v>107</v>
      </c>
      <c r="H81" s="180" t="s">
        <v>108</v>
      </c>
      <c r="I81" s="180" t="s">
        <v>109</v>
      </c>
      <c r="J81" s="180" t="s">
        <v>100</v>
      </c>
      <c r="K81" s="181" t="s">
        <v>110</v>
      </c>
      <c r="L81" s="182"/>
      <c r="M81" s="92" t="s">
        <v>19</v>
      </c>
      <c r="N81" s="93" t="s">
        <v>42</v>
      </c>
      <c r="O81" s="93" t="s">
        <v>111</v>
      </c>
      <c r="P81" s="93" t="s">
        <v>112</v>
      </c>
      <c r="Q81" s="93" t="s">
        <v>113</v>
      </c>
      <c r="R81" s="93" t="s">
        <v>114</v>
      </c>
      <c r="S81" s="93" t="s">
        <v>115</v>
      </c>
      <c r="T81" s="93" t="s">
        <v>116</v>
      </c>
      <c r="U81" s="94" t="s">
        <v>117</v>
      </c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P83+P199</f>
        <v>0</v>
      </c>
      <c r="Q82" s="96"/>
      <c r="R82" s="185">
        <f>R83+R199</f>
        <v>0.56507499999999999</v>
      </c>
      <c r="S82" s="96"/>
      <c r="T82" s="185">
        <f>T83+T199</f>
        <v>2.03091</v>
      </c>
      <c r="U82" s="9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101</v>
      </c>
      <c r="BK82" s="186">
        <f>BK83+BK199</f>
        <v>0</v>
      </c>
    </row>
    <row r="83" s="12" customFormat="1" ht="25.92" customHeight="1">
      <c r="A83" s="12"/>
      <c r="B83" s="187"/>
      <c r="C83" s="188"/>
      <c r="D83" s="189" t="s">
        <v>71</v>
      </c>
      <c r="E83" s="190" t="s">
        <v>119</v>
      </c>
      <c r="F83" s="190" t="s">
        <v>120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0.56507499999999999</v>
      </c>
      <c r="S83" s="195"/>
      <c r="T83" s="196">
        <f>T84</f>
        <v>2.03091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71</v>
      </c>
      <c r="AU83" s="199" t="s">
        <v>72</v>
      </c>
      <c r="AY83" s="198" t="s">
        <v>121</v>
      </c>
      <c r="BK83" s="200">
        <f>BK84</f>
        <v>0</v>
      </c>
    </row>
    <row r="84" s="12" customFormat="1" ht="22.8" customHeight="1">
      <c r="A84" s="12"/>
      <c r="B84" s="187"/>
      <c r="C84" s="188"/>
      <c r="D84" s="189" t="s">
        <v>71</v>
      </c>
      <c r="E84" s="201" t="s">
        <v>122</v>
      </c>
      <c r="F84" s="201" t="s">
        <v>123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SUM(P85:P198)</f>
        <v>0</v>
      </c>
      <c r="Q84" s="195"/>
      <c r="R84" s="196">
        <f>SUM(R85:R198)</f>
        <v>0.56507499999999999</v>
      </c>
      <c r="S84" s="195"/>
      <c r="T84" s="196">
        <f>SUM(T85:T198)</f>
        <v>2.03091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82</v>
      </c>
      <c r="AT84" s="199" t="s">
        <v>71</v>
      </c>
      <c r="AU84" s="199" t="s">
        <v>80</v>
      </c>
      <c r="AY84" s="198" t="s">
        <v>121</v>
      </c>
      <c r="BK84" s="200">
        <f>SUM(BK85:BK198)</f>
        <v>0</v>
      </c>
    </row>
    <row r="85" s="2" customFormat="1" ht="16.5" customHeight="1">
      <c r="A85" s="38"/>
      <c r="B85" s="39"/>
      <c r="C85" s="203" t="s">
        <v>80</v>
      </c>
      <c r="D85" s="203" t="s">
        <v>124</v>
      </c>
      <c r="E85" s="204" t="s">
        <v>125</v>
      </c>
      <c r="F85" s="205" t="s">
        <v>126</v>
      </c>
      <c r="G85" s="206" t="s">
        <v>127</v>
      </c>
      <c r="H85" s="207">
        <v>15</v>
      </c>
      <c r="I85" s="208"/>
      <c r="J85" s="209">
        <f>ROUND(I85*H85,2)</f>
        <v>0</v>
      </c>
      <c r="K85" s="205" t="s">
        <v>128</v>
      </c>
      <c r="L85" s="44"/>
      <c r="M85" s="210" t="s">
        <v>19</v>
      </c>
      <c r="N85" s="211" t="s">
        <v>43</v>
      </c>
      <c r="O85" s="84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2">
        <f>S85*H85</f>
        <v>0</v>
      </c>
      <c r="U85" s="213" t="s">
        <v>19</v>
      </c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4" t="s">
        <v>129</v>
      </c>
      <c r="AT85" s="214" t="s">
        <v>124</v>
      </c>
      <c r="AU85" s="214" t="s">
        <v>82</v>
      </c>
      <c r="AY85" s="17" t="s">
        <v>121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7" t="s">
        <v>80</v>
      </c>
      <c r="BK85" s="215">
        <f>ROUND(I85*H85,2)</f>
        <v>0</v>
      </c>
      <c r="BL85" s="17" t="s">
        <v>129</v>
      </c>
      <c r="BM85" s="214" t="s">
        <v>130</v>
      </c>
    </row>
    <row r="86" s="2" customFormat="1">
      <c r="A86" s="38"/>
      <c r="B86" s="39"/>
      <c r="C86" s="40"/>
      <c r="D86" s="216" t="s">
        <v>131</v>
      </c>
      <c r="E86" s="40"/>
      <c r="F86" s="217" t="s">
        <v>132</v>
      </c>
      <c r="G86" s="40"/>
      <c r="H86" s="40"/>
      <c r="I86" s="218"/>
      <c r="J86" s="40"/>
      <c r="K86" s="40"/>
      <c r="L86" s="44"/>
      <c r="M86" s="219"/>
      <c r="N86" s="220"/>
      <c r="O86" s="84"/>
      <c r="P86" s="84"/>
      <c r="Q86" s="84"/>
      <c r="R86" s="84"/>
      <c r="S86" s="84"/>
      <c r="T86" s="84"/>
      <c r="U86" s="8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131</v>
      </c>
      <c r="AU86" s="17" t="s">
        <v>82</v>
      </c>
    </row>
    <row r="87" s="2" customFormat="1">
      <c r="A87" s="38"/>
      <c r="B87" s="39"/>
      <c r="C87" s="40"/>
      <c r="D87" s="221" t="s">
        <v>133</v>
      </c>
      <c r="E87" s="40"/>
      <c r="F87" s="222" t="s">
        <v>134</v>
      </c>
      <c r="G87" s="40"/>
      <c r="H87" s="40"/>
      <c r="I87" s="218"/>
      <c r="J87" s="40"/>
      <c r="K87" s="40"/>
      <c r="L87" s="44"/>
      <c r="M87" s="219"/>
      <c r="N87" s="220"/>
      <c r="O87" s="84"/>
      <c r="P87" s="84"/>
      <c r="Q87" s="84"/>
      <c r="R87" s="84"/>
      <c r="S87" s="84"/>
      <c r="T87" s="84"/>
      <c r="U87" s="8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133</v>
      </c>
      <c r="AU87" s="17" t="s">
        <v>82</v>
      </c>
    </row>
    <row r="88" s="2" customFormat="1" ht="16.5" customHeight="1">
      <c r="A88" s="38"/>
      <c r="B88" s="39"/>
      <c r="C88" s="203" t="s">
        <v>82</v>
      </c>
      <c r="D88" s="203" t="s">
        <v>124</v>
      </c>
      <c r="E88" s="204" t="s">
        <v>135</v>
      </c>
      <c r="F88" s="205" t="s">
        <v>136</v>
      </c>
      <c r="G88" s="206" t="s">
        <v>137</v>
      </c>
      <c r="H88" s="207">
        <v>10</v>
      </c>
      <c r="I88" s="208"/>
      <c r="J88" s="209">
        <f>ROUND(I88*H88,2)</f>
        <v>0</v>
      </c>
      <c r="K88" s="205" t="s">
        <v>128</v>
      </c>
      <c r="L88" s="44"/>
      <c r="M88" s="210" t="s">
        <v>19</v>
      </c>
      <c r="N88" s="211" t="s">
        <v>43</v>
      </c>
      <c r="O88" s="84"/>
      <c r="P88" s="212">
        <f>O88*H88</f>
        <v>0</v>
      </c>
      <c r="Q88" s="212">
        <v>0.00055999999999999995</v>
      </c>
      <c r="R88" s="212">
        <f>Q88*H88</f>
        <v>0.0055999999999999991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129</v>
      </c>
      <c r="AT88" s="214" t="s">
        <v>124</v>
      </c>
      <c r="AU88" s="214" t="s">
        <v>82</v>
      </c>
      <c r="AY88" s="17" t="s">
        <v>121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80</v>
      </c>
      <c r="BK88" s="215">
        <f>ROUND(I88*H88,2)</f>
        <v>0</v>
      </c>
      <c r="BL88" s="17" t="s">
        <v>129</v>
      </c>
      <c r="BM88" s="214" t="s">
        <v>138</v>
      </c>
    </row>
    <row r="89" s="2" customFormat="1">
      <c r="A89" s="38"/>
      <c r="B89" s="39"/>
      <c r="C89" s="40"/>
      <c r="D89" s="216" t="s">
        <v>131</v>
      </c>
      <c r="E89" s="40"/>
      <c r="F89" s="217" t="s">
        <v>139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131</v>
      </c>
      <c r="AU89" s="17" t="s">
        <v>82</v>
      </c>
    </row>
    <row r="90" s="2" customFormat="1">
      <c r="A90" s="38"/>
      <c r="B90" s="39"/>
      <c r="C90" s="40"/>
      <c r="D90" s="221" t="s">
        <v>133</v>
      </c>
      <c r="E90" s="40"/>
      <c r="F90" s="222" t="s">
        <v>140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133</v>
      </c>
      <c r="AU90" s="17" t="s">
        <v>82</v>
      </c>
    </row>
    <row r="91" s="2" customFormat="1" ht="16.5" customHeight="1">
      <c r="A91" s="38"/>
      <c r="B91" s="39"/>
      <c r="C91" s="203" t="s">
        <v>141</v>
      </c>
      <c r="D91" s="203" t="s">
        <v>124</v>
      </c>
      <c r="E91" s="204" t="s">
        <v>142</v>
      </c>
      <c r="F91" s="205" t="s">
        <v>143</v>
      </c>
      <c r="G91" s="206" t="s">
        <v>137</v>
      </c>
      <c r="H91" s="207">
        <v>5</v>
      </c>
      <c r="I91" s="208"/>
      <c r="J91" s="209">
        <f>ROUND(I91*H91,2)</f>
        <v>0</v>
      </c>
      <c r="K91" s="205" t="s">
        <v>128</v>
      </c>
      <c r="L91" s="44"/>
      <c r="M91" s="210" t="s">
        <v>19</v>
      </c>
      <c r="N91" s="211" t="s">
        <v>43</v>
      </c>
      <c r="O91" s="84"/>
      <c r="P91" s="212">
        <f>O91*H91</f>
        <v>0</v>
      </c>
      <c r="Q91" s="212">
        <v>0.00088000000000000003</v>
      </c>
      <c r="R91" s="212">
        <f>Q91*H91</f>
        <v>0.0044000000000000003</v>
      </c>
      <c r="S91" s="212">
        <v>0</v>
      </c>
      <c r="T91" s="212">
        <f>S91*H91</f>
        <v>0</v>
      </c>
      <c r="U91" s="213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4" t="s">
        <v>129</v>
      </c>
      <c r="AT91" s="214" t="s">
        <v>124</v>
      </c>
      <c r="AU91" s="214" t="s">
        <v>82</v>
      </c>
      <c r="AY91" s="17" t="s">
        <v>121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80</v>
      </c>
      <c r="BK91" s="215">
        <f>ROUND(I91*H91,2)</f>
        <v>0</v>
      </c>
      <c r="BL91" s="17" t="s">
        <v>129</v>
      </c>
      <c r="BM91" s="214" t="s">
        <v>144</v>
      </c>
    </row>
    <row r="92" s="2" customFormat="1">
      <c r="A92" s="38"/>
      <c r="B92" s="39"/>
      <c r="C92" s="40"/>
      <c r="D92" s="216" t="s">
        <v>131</v>
      </c>
      <c r="E92" s="40"/>
      <c r="F92" s="217" t="s">
        <v>145</v>
      </c>
      <c r="G92" s="40"/>
      <c r="H92" s="40"/>
      <c r="I92" s="218"/>
      <c r="J92" s="40"/>
      <c r="K92" s="40"/>
      <c r="L92" s="44"/>
      <c r="M92" s="219"/>
      <c r="N92" s="22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131</v>
      </c>
      <c r="AU92" s="17" t="s">
        <v>82</v>
      </c>
    </row>
    <row r="93" s="2" customFormat="1">
      <c r="A93" s="38"/>
      <c r="B93" s="39"/>
      <c r="C93" s="40"/>
      <c r="D93" s="221" t="s">
        <v>133</v>
      </c>
      <c r="E93" s="40"/>
      <c r="F93" s="222" t="s">
        <v>146</v>
      </c>
      <c r="G93" s="40"/>
      <c r="H93" s="40"/>
      <c r="I93" s="218"/>
      <c r="J93" s="40"/>
      <c r="K93" s="40"/>
      <c r="L93" s="44"/>
      <c r="M93" s="219"/>
      <c r="N93" s="220"/>
      <c r="O93" s="84"/>
      <c r="P93" s="84"/>
      <c r="Q93" s="84"/>
      <c r="R93" s="84"/>
      <c r="S93" s="84"/>
      <c r="T93" s="84"/>
      <c r="U93" s="8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133</v>
      </c>
      <c r="AU93" s="17" t="s">
        <v>82</v>
      </c>
    </row>
    <row r="94" s="2" customFormat="1" ht="16.5" customHeight="1">
      <c r="A94" s="38"/>
      <c r="B94" s="39"/>
      <c r="C94" s="203" t="s">
        <v>147</v>
      </c>
      <c r="D94" s="203" t="s">
        <v>124</v>
      </c>
      <c r="E94" s="204" t="s">
        <v>148</v>
      </c>
      <c r="F94" s="205" t="s">
        <v>149</v>
      </c>
      <c r="G94" s="206" t="s">
        <v>137</v>
      </c>
      <c r="H94" s="207">
        <v>5</v>
      </c>
      <c r="I94" s="208"/>
      <c r="J94" s="209">
        <f>ROUND(I94*H94,2)</f>
        <v>0</v>
      </c>
      <c r="K94" s="205" t="s">
        <v>128</v>
      </c>
      <c r="L94" s="44"/>
      <c r="M94" s="210" t="s">
        <v>19</v>
      </c>
      <c r="N94" s="211" t="s">
        <v>43</v>
      </c>
      <c r="O94" s="84"/>
      <c r="P94" s="212">
        <f>O94*H94</f>
        <v>0</v>
      </c>
      <c r="Q94" s="212">
        <v>0.0011299999999999999</v>
      </c>
      <c r="R94" s="212">
        <f>Q94*H94</f>
        <v>0.0056499999999999996</v>
      </c>
      <c r="S94" s="212">
        <v>0</v>
      </c>
      <c r="T94" s="212">
        <f>S94*H94</f>
        <v>0</v>
      </c>
      <c r="U94" s="213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4" t="s">
        <v>129</v>
      </c>
      <c r="AT94" s="214" t="s">
        <v>124</v>
      </c>
      <c r="AU94" s="214" t="s">
        <v>82</v>
      </c>
      <c r="AY94" s="17" t="s">
        <v>121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80</v>
      </c>
      <c r="BK94" s="215">
        <f>ROUND(I94*H94,2)</f>
        <v>0</v>
      </c>
      <c r="BL94" s="17" t="s">
        <v>129</v>
      </c>
      <c r="BM94" s="214" t="s">
        <v>150</v>
      </c>
    </row>
    <row r="95" s="2" customFormat="1">
      <c r="A95" s="38"/>
      <c r="B95" s="39"/>
      <c r="C95" s="40"/>
      <c r="D95" s="216" t="s">
        <v>131</v>
      </c>
      <c r="E95" s="40"/>
      <c r="F95" s="217" t="s">
        <v>151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131</v>
      </c>
      <c r="AU95" s="17" t="s">
        <v>82</v>
      </c>
    </row>
    <row r="96" s="2" customFormat="1">
      <c r="A96" s="38"/>
      <c r="B96" s="39"/>
      <c r="C96" s="40"/>
      <c r="D96" s="221" t="s">
        <v>133</v>
      </c>
      <c r="E96" s="40"/>
      <c r="F96" s="222" t="s">
        <v>152</v>
      </c>
      <c r="G96" s="40"/>
      <c r="H96" s="40"/>
      <c r="I96" s="218"/>
      <c r="J96" s="40"/>
      <c r="K96" s="40"/>
      <c r="L96" s="44"/>
      <c r="M96" s="219"/>
      <c r="N96" s="220"/>
      <c r="O96" s="84"/>
      <c r="P96" s="84"/>
      <c r="Q96" s="84"/>
      <c r="R96" s="84"/>
      <c r="S96" s="84"/>
      <c r="T96" s="84"/>
      <c r="U96" s="85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133</v>
      </c>
      <c r="AU96" s="17" t="s">
        <v>82</v>
      </c>
    </row>
    <row r="97" s="2" customFormat="1" ht="16.5" customHeight="1">
      <c r="A97" s="38"/>
      <c r="B97" s="39"/>
      <c r="C97" s="203" t="s">
        <v>153</v>
      </c>
      <c r="D97" s="203" t="s">
        <v>124</v>
      </c>
      <c r="E97" s="204" t="s">
        <v>154</v>
      </c>
      <c r="F97" s="205" t="s">
        <v>155</v>
      </c>
      <c r="G97" s="206" t="s">
        <v>137</v>
      </c>
      <c r="H97" s="207">
        <v>2</v>
      </c>
      <c r="I97" s="208"/>
      <c r="J97" s="209">
        <f>ROUND(I97*H97,2)</f>
        <v>0</v>
      </c>
      <c r="K97" s="205" t="s">
        <v>128</v>
      </c>
      <c r="L97" s="44"/>
      <c r="M97" s="210" t="s">
        <v>19</v>
      </c>
      <c r="N97" s="211" t="s">
        <v>43</v>
      </c>
      <c r="O97" s="84"/>
      <c r="P97" s="212">
        <f>O97*H97</f>
        <v>0</v>
      </c>
      <c r="Q97" s="212">
        <v>0.0012800000000000001</v>
      </c>
      <c r="R97" s="212">
        <f>Q97*H97</f>
        <v>0.0025600000000000002</v>
      </c>
      <c r="S97" s="212">
        <v>0</v>
      </c>
      <c r="T97" s="212">
        <f>S97*H97</f>
        <v>0</v>
      </c>
      <c r="U97" s="213" t="s">
        <v>19</v>
      </c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4" t="s">
        <v>129</v>
      </c>
      <c r="AT97" s="214" t="s">
        <v>124</v>
      </c>
      <c r="AU97" s="214" t="s">
        <v>82</v>
      </c>
      <c r="AY97" s="17" t="s">
        <v>121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7" t="s">
        <v>80</v>
      </c>
      <c r="BK97" s="215">
        <f>ROUND(I97*H97,2)</f>
        <v>0</v>
      </c>
      <c r="BL97" s="17" t="s">
        <v>129</v>
      </c>
      <c r="BM97" s="214" t="s">
        <v>156</v>
      </c>
    </row>
    <row r="98" s="2" customFormat="1">
      <c r="A98" s="38"/>
      <c r="B98" s="39"/>
      <c r="C98" s="40"/>
      <c r="D98" s="216" t="s">
        <v>131</v>
      </c>
      <c r="E98" s="40"/>
      <c r="F98" s="217" t="s">
        <v>157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82</v>
      </c>
    </row>
    <row r="99" s="2" customFormat="1">
      <c r="A99" s="38"/>
      <c r="B99" s="39"/>
      <c r="C99" s="40"/>
      <c r="D99" s="221" t="s">
        <v>133</v>
      </c>
      <c r="E99" s="40"/>
      <c r="F99" s="222" t="s">
        <v>158</v>
      </c>
      <c r="G99" s="40"/>
      <c r="H99" s="40"/>
      <c r="I99" s="218"/>
      <c r="J99" s="40"/>
      <c r="K99" s="40"/>
      <c r="L99" s="44"/>
      <c r="M99" s="219"/>
      <c r="N99" s="220"/>
      <c r="O99" s="84"/>
      <c r="P99" s="84"/>
      <c r="Q99" s="84"/>
      <c r="R99" s="84"/>
      <c r="S99" s="84"/>
      <c r="T99" s="84"/>
      <c r="U99" s="85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133</v>
      </c>
      <c r="AU99" s="17" t="s">
        <v>82</v>
      </c>
    </row>
    <row r="100" s="2" customFormat="1" ht="16.5" customHeight="1">
      <c r="A100" s="38"/>
      <c r="B100" s="39"/>
      <c r="C100" s="203" t="s">
        <v>159</v>
      </c>
      <c r="D100" s="203" t="s">
        <v>124</v>
      </c>
      <c r="E100" s="204" t="s">
        <v>160</v>
      </c>
      <c r="F100" s="205" t="s">
        <v>161</v>
      </c>
      <c r="G100" s="206" t="s">
        <v>162</v>
      </c>
      <c r="H100" s="207">
        <v>15</v>
      </c>
      <c r="I100" s="208"/>
      <c r="J100" s="209">
        <f>ROUND(I100*H100,2)</f>
        <v>0</v>
      </c>
      <c r="K100" s="205" t="s">
        <v>128</v>
      </c>
      <c r="L100" s="44"/>
      <c r="M100" s="210" t="s">
        <v>19</v>
      </c>
      <c r="N100" s="211" t="s">
        <v>43</v>
      </c>
      <c r="O100" s="84"/>
      <c r="P100" s="212">
        <f>O100*H100</f>
        <v>0</v>
      </c>
      <c r="Q100" s="212">
        <v>1.0000000000000001E-05</v>
      </c>
      <c r="R100" s="212">
        <f>Q100*H100</f>
        <v>0.00015000000000000001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129</v>
      </c>
      <c r="AT100" s="214" t="s">
        <v>124</v>
      </c>
      <c r="AU100" s="214" t="s">
        <v>82</v>
      </c>
      <c r="AY100" s="17" t="s">
        <v>121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80</v>
      </c>
      <c r="BK100" s="215">
        <f>ROUND(I100*H100,2)</f>
        <v>0</v>
      </c>
      <c r="BL100" s="17" t="s">
        <v>129</v>
      </c>
      <c r="BM100" s="214" t="s">
        <v>163</v>
      </c>
    </row>
    <row r="101" s="2" customFormat="1">
      <c r="A101" s="38"/>
      <c r="B101" s="39"/>
      <c r="C101" s="40"/>
      <c r="D101" s="216" t="s">
        <v>131</v>
      </c>
      <c r="E101" s="40"/>
      <c r="F101" s="217" t="s">
        <v>164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82</v>
      </c>
    </row>
    <row r="102" s="2" customFormat="1">
      <c r="A102" s="38"/>
      <c r="B102" s="39"/>
      <c r="C102" s="40"/>
      <c r="D102" s="221" t="s">
        <v>133</v>
      </c>
      <c r="E102" s="40"/>
      <c r="F102" s="222" t="s">
        <v>165</v>
      </c>
      <c r="G102" s="40"/>
      <c r="H102" s="40"/>
      <c r="I102" s="218"/>
      <c r="J102" s="40"/>
      <c r="K102" s="40"/>
      <c r="L102" s="44"/>
      <c r="M102" s="219"/>
      <c r="N102" s="220"/>
      <c r="O102" s="84"/>
      <c r="P102" s="84"/>
      <c r="Q102" s="84"/>
      <c r="R102" s="84"/>
      <c r="S102" s="84"/>
      <c r="T102" s="84"/>
      <c r="U102" s="85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133</v>
      </c>
      <c r="AU102" s="17" t="s">
        <v>82</v>
      </c>
    </row>
    <row r="103" s="2" customFormat="1" ht="16.5" customHeight="1">
      <c r="A103" s="38"/>
      <c r="B103" s="39"/>
      <c r="C103" s="203" t="s">
        <v>166</v>
      </c>
      <c r="D103" s="203" t="s">
        <v>124</v>
      </c>
      <c r="E103" s="204" t="s">
        <v>167</v>
      </c>
      <c r="F103" s="205" t="s">
        <v>168</v>
      </c>
      <c r="G103" s="206" t="s">
        <v>162</v>
      </c>
      <c r="H103" s="207">
        <v>5</v>
      </c>
      <c r="I103" s="208"/>
      <c r="J103" s="209">
        <f>ROUND(I103*H103,2)</f>
        <v>0</v>
      </c>
      <c r="K103" s="205" t="s">
        <v>128</v>
      </c>
      <c r="L103" s="44"/>
      <c r="M103" s="210" t="s">
        <v>19</v>
      </c>
      <c r="N103" s="211" t="s">
        <v>43</v>
      </c>
      <c r="O103" s="84"/>
      <c r="P103" s="212">
        <f>O103*H103</f>
        <v>0</v>
      </c>
      <c r="Q103" s="212">
        <v>1.0000000000000001E-05</v>
      </c>
      <c r="R103" s="212">
        <f>Q103*H103</f>
        <v>5.0000000000000002E-05</v>
      </c>
      <c r="S103" s="212">
        <v>0</v>
      </c>
      <c r="T103" s="212">
        <f>S103*H103</f>
        <v>0</v>
      </c>
      <c r="U103" s="213" t="s">
        <v>19</v>
      </c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4" t="s">
        <v>129</v>
      </c>
      <c r="AT103" s="214" t="s">
        <v>124</v>
      </c>
      <c r="AU103" s="214" t="s">
        <v>82</v>
      </c>
      <c r="AY103" s="17" t="s">
        <v>121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80</v>
      </c>
      <c r="BK103" s="215">
        <f>ROUND(I103*H103,2)</f>
        <v>0</v>
      </c>
      <c r="BL103" s="17" t="s">
        <v>129</v>
      </c>
      <c r="BM103" s="214" t="s">
        <v>169</v>
      </c>
    </row>
    <row r="104" s="2" customFormat="1">
      <c r="A104" s="38"/>
      <c r="B104" s="39"/>
      <c r="C104" s="40"/>
      <c r="D104" s="216" t="s">
        <v>131</v>
      </c>
      <c r="E104" s="40"/>
      <c r="F104" s="217" t="s">
        <v>170</v>
      </c>
      <c r="G104" s="40"/>
      <c r="H104" s="40"/>
      <c r="I104" s="218"/>
      <c r="J104" s="40"/>
      <c r="K104" s="40"/>
      <c r="L104" s="44"/>
      <c r="M104" s="219"/>
      <c r="N104" s="22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131</v>
      </c>
      <c r="AU104" s="17" t="s">
        <v>82</v>
      </c>
    </row>
    <row r="105" s="2" customFormat="1">
      <c r="A105" s="38"/>
      <c r="B105" s="39"/>
      <c r="C105" s="40"/>
      <c r="D105" s="221" t="s">
        <v>133</v>
      </c>
      <c r="E105" s="40"/>
      <c r="F105" s="222" t="s">
        <v>171</v>
      </c>
      <c r="G105" s="40"/>
      <c r="H105" s="40"/>
      <c r="I105" s="218"/>
      <c r="J105" s="40"/>
      <c r="K105" s="40"/>
      <c r="L105" s="44"/>
      <c r="M105" s="219"/>
      <c r="N105" s="220"/>
      <c r="O105" s="84"/>
      <c r="P105" s="84"/>
      <c r="Q105" s="84"/>
      <c r="R105" s="84"/>
      <c r="S105" s="84"/>
      <c r="T105" s="84"/>
      <c r="U105" s="85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133</v>
      </c>
      <c r="AU105" s="17" t="s">
        <v>82</v>
      </c>
    </row>
    <row r="106" s="2" customFormat="1" ht="16.5" customHeight="1">
      <c r="A106" s="38"/>
      <c r="B106" s="39"/>
      <c r="C106" s="203" t="s">
        <v>172</v>
      </c>
      <c r="D106" s="203" t="s">
        <v>124</v>
      </c>
      <c r="E106" s="204" t="s">
        <v>173</v>
      </c>
      <c r="F106" s="205" t="s">
        <v>174</v>
      </c>
      <c r="G106" s="206" t="s">
        <v>127</v>
      </c>
      <c r="H106" s="207">
        <v>25</v>
      </c>
      <c r="I106" s="208"/>
      <c r="J106" s="209">
        <f>ROUND(I106*H106,2)</f>
        <v>0</v>
      </c>
      <c r="K106" s="205" t="s">
        <v>128</v>
      </c>
      <c r="L106" s="44"/>
      <c r="M106" s="210" t="s">
        <v>19</v>
      </c>
      <c r="N106" s="211" t="s">
        <v>43</v>
      </c>
      <c r="O106" s="84"/>
      <c r="P106" s="212">
        <f>O106*H106</f>
        <v>0</v>
      </c>
      <c r="Q106" s="212">
        <v>0.00036000000000000002</v>
      </c>
      <c r="R106" s="212">
        <f>Q106*H106</f>
        <v>0.0090000000000000011</v>
      </c>
      <c r="S106" s="212">
        <v>0</v>
      </c>
      <c r="T106" s="212">
        <f>S106*H106</f>
        <v>0</v>
      </c>
      <c r="U106" s="213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4" t="s">
        <v>129</v>
      </c>
      <c r="AT106" s="214" t="s">
        <v>124</v>
      </c>
      <c r="AU106" s="214" t="s">
        <v>82</v>
      </c>
      <c r="AY106" s="17" t="s">
        <v>121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7" t="s">
        <v>80</v>
      </c>
      <c r="BK106" s="215">
        <f>ROUND(I106*H106,2)</f>
        <v>0</v>
      </c>
      <c r="BL106" s="17" t="s">
        <v>129</v>
      </c>
      <c r="BM106" s="214" t="s">
        <v>175</v>
      </c>
    </row>
    <row r="107" s="2" customFormat="1">
      <c r="A107" s="38"/>
      <c r="B107" s="39"/>
      <c r="C107" s="40"/>
      <c r="D107" s="216" t="s">
        <v>131</v>
      </c>
      <c r="E107" s="40"/>
      <c r="F107" s="217" t="s">
        <v>176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131</v>
      </c>
      <c r="AU107" s="17" t="s">
        <v>82</v>
      </c>
    </row>
    <row r="108" s="2" customFormat="1">
      <c r="A108" s="38"/>
      <c r="B108" s="39"/>
      <c r="C108" s="40"/>
      <c r="D108" s="221" t="s">
        <v>133</v>
      </c>
      <c r="E108" s="40"/>
      <c r="F108" s="222" t="s">
        <v>177</v>
      </c>
      <c r="G108" s="40"/>
      <c r="H108" s="40"/>
      <c r="I108" s="218"/>
      <c r="J108" s="40"/>
      <c r="K108" s="40"/>
      <c r="L108" s="44"/>
      <c r="M108" s="219"/>
      <c r="N108" s="220"/>
      <c r="O108" s="84"/>
      <c r="P108" s="84"/>
      <c r="Q108" s="84"/>
      <c r="R108" s="84"/>
      <c r="S108" s="84"/>
      <c r="T108" s="84"/>
      <c r="U108" s="85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133</v>
      </c>
      <c r="AU108" s="17" t="s">
        <v>82</v>
      </c>
    </row>
    <row r="109" s="2" customFormat="1" ht="16.5" customHeight="1">
      <c r="A109" s="38"/>
      <c r="B109" s="39"/>
      <c r="C109" s="203" t="s">
        <v>178</v>
      </c>
      <c r="D109" s="203" t="s">
        <v>124</v>
      </c>
      <c r="E109" s="204" t="s">
        <v>179</v>
      </c>
      <c r="F109" s="205" t="s">
        <v>180</v>
      </c>
      <c r="G109" s="206" t="s">
        <v>127</v>
      </c>
      <c r="H109" s="207">
        <v>15</v>
      </c>
      <c r="I109" s="208"/>
      <c r="J109" s="209">
        <f>ROUND(I109*H109,2)</f>
        <v>0</v>
      </c>
      <c r="K109" s="205" t="s">
        <v>128</v>
      </c>
      <c r="L109" s="44"/>
      <c r="M109" s="210" t="s">
        <v>19</v>
      </c>
      <c r="N109" s="211" t="s">
        <v>43</v>
      </c>
      <c r="O109" s="84"/>
      <c r="P109" s="212">
        <f>O109*H109</f>
        <v>0</v>
      </c>
      <c r="Q109" s="212">
        <v>0.00042999999999999999</v>
      </c>
      <c r="R109" s="212">
        <f>Q109*H109</f>
        <v>0.00645</v>
      </c>
      <c r="S109" s="212">
        <v>0</v>
      </c>
      <c r="T109" s="212">
        <f>S109*H109</f>
        <v>0</v>
      </c>
      <c r="U109" s="213" t="s">
        <v>19</v>
      </c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4" t="s">
        <v>129</v>
      </c>
      <c r="AT109" s="214" t="s">
        <v>124</v>
      </c>
      <c r="AU109" s="214" t="s">
        <v>82</v>
      </c>
      <c r="AY109" s="17" t="s">
        <v>121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7" t="s">
        <v>80</v>
      </c>
      <c r="BK109" s="215">
        <f>ROUND(I109*H109,2)</f>
        <v>0</v>
      </c>
      <c r="BL109" s="17" t="s">
        <v>129</v>
      </c>
      <c r="BM109" s="214" t="s">
        <v>181</v>
      </c>
    </row>
    <row r="110" s="2" customFormat="1">
      <c r="A110" s="38"/>
      <c r="B110" s="39"/>
      <c r="C110" s="40"/>
      <c r="D110" s="216" t="s">
        <v>131</v>
      </c>
      <c r="E110" s="40"/>
      <c r="F110" s="217" t="s">
        <v>182</v>
      </c>
      <c r="G110" s="40"/>
      <c r="H110" s="40"/>
      <c r="I110" s="218"/>
      <c r="J110" s="40"/>
      <c r="K110" s="40"/>
      <c r="L110" s="44"/>
      <c r="M110" s="219"/>
      <c r="N110" s="22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131</v>
      </c>
      <c r="AU110" s="17" t="s">
        <v>82</v>
      </c>
    </row>
    <row r="111" s="2" customFormat="1">
      <c r="A111" s="38"/>
      <c r="B111" s="39"/>
      <c r="C111" s="40"/>
      <c r="D111" s="221" t="s">
        <v>133</v>
      </c>
      <c r="E111" s="40"/>
      <c r="F111" s="222" t="s">
        <v>183</v>
      </c>
      <c r="G111" s="40"/>
      <c r="H111" s="40"/>
      <c r="I111" s="218"/>
      <c r="J111" s="40"/>
      <c r="K111" s="40"/>
      <c r="L111" s="44"/>
      <c r="M111" s="219"/>
      <c r="N111" s="220"/>
      <c r="O111" s="84"/>
      <c r="P111" s="84"/>
      <c r="Q111" s="84"/>
      <c r="R111" s="84"/>
      <c r="S111" s="84"/>
      <c r="T111" s="84"/>
      <c r="U111" s="85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82</v>
      </c>
    </row>
    <row r="112" s="2" customFormat="1" ht="16.5" customHeight="1">
      <c r="A112" s="38"/>
      <c r="B112" s="39"/>
      <c r="C112" s="203" t="s">
        <v>184</v>
      </c>
      <c r="D112" s="203" t="s">
        <v>124</v>
      </c>
      <c r="E112" s="204" t="s">
        <v>185</v>
      </c>
      <c r="F112" s="205" t="s">
        <v>186</v>
      </c>
      <c r="G112" s="206" t="s">
        <v>127</v>
      </c>
      <c r="H112" s="207">
        <v>15</v>
      </c>
      <c r="I112" s="208"/>
      <c r="J112" s="209">
        <f>ROUND(I112*H112,2)</f>
        <v>0</v>
      </c>
      <c r="K112" s="205" t="s">
        <v>128</v>
      </c>
      <c r="L112" s="44"/>
      <c r="M112" s="210" t="s">
        <v>19</v>
      </c>
      <c r="N112" s="211" t="s">
        <v>43</v>
      </c>
      <c r="O112" s="84"/>
      <c r="P112" s="212">
        <f>O112*H112</f>
        <v>0</v>
      </c>
      <c r="Q112" s="212">
        <v>0.00025000000000000001</v>
      </c>
      <c r="R112" s="212">
        <f>Q112*H112</f>
        <v>0.0037499999999999999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129</v>
      </c>
      <c r="AT112" s="214" t="s">
        <v>124</v>
      </c>
      <c r="AU112" s="214" t="s">
        <v>82</v>
      </c>
      <c r="AY112" s="17" t="s">
        <v>121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80</v>
      </c>
      <c r="BK112" s="215">
        <f>ROUND(I112*H112,2)</f>
        <v>0</v>
      </c>
      <c r="BL112" s="17" t="s">
        <v>129</v>
      </c>
      <c r="BM112" s="214" t="s">
        <v>187</v>
      </c>
    </row>
    <row r="113" s="2" customFormat="1">
      <c r="A113" s="38"/>
      <c r="B113" s="39"/>
      <c r="C113" s="40"/>
      <c r="D113" s="216" t="s">
        <v>131</v>
      </c>
      <c r="E113" s="40"/>
      <c r="F113" s="217" t="s">
        <v>188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82</v>
      </c>
    </row>
    <row r="114" s="2" customFormat="1">
      <c r="A114" s="38"/>
      <c r="B114" s="39"/>
      <c r="C114" s="40"/>
      <c r="D114" s="221" t="s">
        <v>133</v>
      </c>
      <c r="E114" s="40"/>
      <c r="F114" s="222" t="s">
        <v>189</v>
      </c>
      <c r="G114" s="40"/>
      <c r="H114" s="40"/>
      <c r="I114" s="218"/>
      <c r="J114" s="40"/>
      <c r="K114" s="40"/>
      <c r="L114" s="44"/>
      <c r="M114" s="219"/>
      <c r="N114" s="220"/>
      <c r="O114" s="84"/>
      <c r="P114" s="84"/>
      <c r="Q114" s="84"/>
      <c r="R114" s="84"/>
      <c r="S114" s="84"/>
      <c r="T114" s="84"/>
      <c r="U114" s="85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133</v>
      </c>
      <c r="AU114" s="17" t="s">
        <v>82</v>
      </c>
    </row>
    <row r="115" s="2" customFormat="1" ht="16.5" customHeight="1">
      <c r="A115" s="38"/>
      <c r="B115" s="39"/>
      <c r="C115" s="203" t="s">
        <v>190</v>
      </c>
      <c r="D115" s="203" t="s">
        <v>124</v>
      </c>
      <c r="E115" s="204" t="s">
        <v>191</v>
      </c>
      <c r="F115" s="205" t="s">
        <v>192</v>
      </c>
      <c r="G115" s="206" t="s">
        <v>127</v>
      </c>
      <c r="H115" s="207">
        <v>25</v>
      </c>
      <c r="I115" s="208"/>
      <c r="J115" s="209">
        <f>ROUND(I115*H115,2)</f>
        <v>0</v>
      </c>
      <c r="K115" s="205" t="s">
        <v>128</v>
      </c>
      <c r="L115" s="44"/>
      <c r="M115" s="210" t="s">
        <v>19</v>
      </c>
      <c r="N115" s="211" t="s">
        <v>43</v>
      </c>
      <c r="O115" s="84"/>
      <c r="P115" s="212">
        <f>O115*H115</f>
        <v>0</v>
      </c>
      <c r="Q115" s="212">
        <v>0.00029999999999999997</v>
      </c>
      <c r="R115" s="212">
        <f>Q115*H115</f>
        <v>0.0074999999999999997</v>
      </c>
      <c r="S115" s="212">
        <v>0</v>
      </c>
      <c r="T115" s="212">
        <f>S115*H115</f>
        <v>0</v>
      </c>
      <c r="U115" s="213" t="s">
        <v>19</v>
      </c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4" t="s">
        <v>129</v>
      </c>
      <c r="AT115" s="214" t="s">
        <v>124</v>
      </c>
      <c r="AU115" s="214" t="s">
        <v>82</v>
      </c>
      <c r="AY115" s="17" t="s">
        <v>121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7" t="s">
        <v>80</v>
      </c>
      <c r="BK115" s="215">
        <f>ROUND(I115*H115,2)</f>
        <v>0</v>
      </c>
      <c r="BL115" s="17" t="s">
        <v>129</v>
      </c>
      <c r="BM115" s="214" t="s">
        <v>193</v>
      </c>
    </row>
    <row r="116" s="2" customFormat="1">
      <c r="A116" s="38"/>
      <c r="B116" s="39"/>
      <c r="C116" s="40"/>
      <c r="D116" s="216" t="s">
        <v>131</v>
      </c>
      <c r="E116" s="40"/>
      <c r="F116" s="217" t="s">
        <v>194</v>
      </c>
      <c r="G116" s="40"/>
      <c r="H116" s="40"/>
      <c r="I116" s="218"/>
      <c r="J116" s="40"/>
      <c r="K116" s="40"/>
      <c r="L116" s="44"/>
      <c r="M116" s="219"/>
      <c r="N116" s="220"/>
      <c r="O116" s="84"/>
      <c r="P116" s="84"/>
      <c r="Q116" s="84"/>
      <c r="R116" s="84"/>
      <c r="S116" s="84"/>
      <c r="T116" s="84"/>
      <c r="U116" s="85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131</v>
      </c>
      <c r="AU116" s="17" t="s">
        <v>82</v>
      </c>
    </row>
    <row r="117" s="2" customFormat="1">
      <c r="A117" s="38"/>
      <c r="B117" s="39"/>
      <c r="C117" s="40"/>
      <c r="D117" s="221" t="s">
        <v>133</v>
      </c>
      <c r="E117" s="40"/>
      <c r="F117" s="222" t="s">
        <v>195</v>
      </c>
      <c r="G117" s="40"/>
      <c r="H117" s="40"/>
      <c r="I117" s="218"/>
      <c r="J117" s="40"/>
      <c r="K117" s="40"/>
      <c r="L117" s="44"/>
      <c r="M117" s="219"/>
      <c r="N117" s="220"/>
      <c r="O117" s="84"/>
      <c r="P117" s="84"/>
      <c r="Q117" s="84"/>
      <c r="R117" s="84"/>
      <c r="S117" s="84"/>
      <c r="T117" s="84"/>
      <c r="U117" s="8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133</v>
      </c>
      <c r="AU117" s="17" t="s">
        <v>82</v>
      </c>
    </row>
    <row r="118" s="2" customFormat="1" ht="16.5" customHeight="1">
      <c r="A118" s="38"/>
      <c r="B118" s="39"/>
      <c r="C118" s="203" t="s">
        <v>8</v>
      </c>
      <c r="D118" s="203" t="s">
        <v>124</v>
      </c>
      <c r="E118" s="204" t="s">
        <v>196</v>
      </c>
      <c r="F118" s="205" t="s">
        <v>197</v>
      </c>
      <c r="G118" s="206" t="s">
        <v>127</v>
      </c>
      <c r="H118" s="207">
        <v>15</v>
      </c>
      <c r="I118" s="208"/>
      <c r="J118" s="209">
        <f>ROUND(I118*H118,2)</f>
        <v>0</v>
      </c>
      <c r="K118" s="205" t="s">
        <v>128</v>
      </c>
      <c r="L118" s="44"/>
      <c r="M118" s="210" t="s">
        <v>19</v>
      </c>
      <c r="N118" s="211" t="s">
        <v>43</v>
      </c>
      <c r="O118" s="84"/>
      <c r="P118" s="212">
        <f>O118*H118</f>
        <v>0</v>
      </c>
      <c r="Q118" s="212">
        <v>0.00035</v>
      </c>
      <c r="R118" s="212">
        <f>Q118*H118</f>
        <v>0.0052500000000000003</v>
      </c>
      <c r="S118" s="212">
        <v>0</v>
      </c>
      <c r="T118" s="212">
        <f>S118*H118</f>
        <v>0</v>
      </c>
      <c r="U118" s="213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4" t="s">
        <v>129</v>
      </c>
      <c r="AT118" s="214" t="s">
        <v>124</v>
      </c>
      <c r="AU118" s="214" t="s">
        <v>82</v>
      </c>
      <c r="AY118" s="17" t="s">
        <v>121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7" t="s">
        <v>80</v>
      </c>
      <c r="BK118" s="215">
        <f>ROUND(I118*H118,2)</f>
        <v>0</v>
      </c>
      <c r="BL118" s="17" t="s">
        <v>129</v>
      </c>
      <c r="BM118" s="214" t="s">
        <v>198</v>
      </c>
    </row>
    <row r="119" s="2" customFormat="1">
      <c r="A119" s="38"/>
      <c r="B119" s="39"/>
      <c r="C119" s="40"/>
      <c r="D119" s="216" t="s">
        <v>131</v>
      </c>
      <c r="E119" s="40"/>
      <c r="F119" s="217" t="s">
        <v>199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131</v>
      </c>
      <c r="AU119" s="17" t="s">
        <v>82</v>
      </c>
    </row>
    <row r="120" s="2" customFormat="1">
      <c r="A120" s="38"/>
      <c r="B120" s="39"/>
      <c r="C120" s="40"/>
      <c r="D120" s="221" t="s">
        <v>133</v>
      </c>
      <c r="E120" s="40"/>
      <c r="F120" s="222" t="s">
        <v>200</v>
      </c>
      <c r="G120" s="40"/>
      <c r="H120" s="40"/>
      <c r="I120" s="218"/>
      <c r="J120" s="40"/>
      <c r="K120" s="40"/>
      <c r="L120" s="44"/>
      <c r="M120" s="219"/>
      <c r="N120" s="220"/>
      <c r="O120" s="84"/>
      <c r="P120" s="84"/>
      <c r="Q120" s="84"/>
      <c r="R120" s="84"/>
      <c r="S120" s="84"/>
      <c r="T120" s="84"/>
      <c r="U120" s="8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133</v>
      </c>
      <c r="AU120" s="17" t="s">
        <v>82</v>
      </c>
    </row>
    <row r="121" s="2" customFormat="1" ht="16.5" customHeight="1">
      <c r="A121" s="38"/>
      <c r="B121" s="39"/>
      <c r="C121" s="203" t="s">
        <v>201</v>
      </c>
      <c r="D121" s="203" t="s">
        <v>124</v>
      </c>
      <c r="E121" s="204" t="s">
        <v>202</v>
      </c>
      <c r="F121" s="205" t="s">
        <v>203</v>
      </c>
      <c r="G121" s="206" t="s">
        <v>127</v>
      </c>
      <c r="H121" s="207">
        <v>10</v>
      </c>
      <c r="I121" s="208"/>
      <c r="J121" s="209">
        <f>ROUND(I121*H121,2)</f>
        <v>0</v>
      </c>
      <c r="K121" s="205" t="s">
        <v>128</v>
      </c>
      <c r="L121" s="44"/>
      <c r="M121" s="210" t="s">
        <v>19</v>
      </c>
      <c r="N121" s="211" t="s">
        <v>43</v>
      </c>
      <c r="O121" s="84"/>
      <c r="P121" s="212">
        <f>O121*H121</f>
        <v>0</v>
      </c>
      <c r="Q121" s="212">
        <v>0.00042000000000000002</v>
      </c>
      <c r="R121" s="212">
        <f>Q121*H121</f>
        <v>0.0042000000000000006</v>
      </c>
      <c r="S121" s="212">
        <v>0</v>
      </c>
      <c r="T121" s="212">
        <f>S121*H121</f>
        <v>0</v>
      </c>
      <c r="U121" s="213" t="s">
        <v>19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4" t="s">
        <v>129</v>
      </c>
      <c r="AT121" s="214" t="s">
        <v>124</v>
      </c>
      <c r="AU121" s="214" t="s">
        <v>82</v>
      </c>
      <c r="AY121" s="17" t="s">
        <v>121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7" t="s">
        <v>80</v>
      </c>
      <c r="BK121" s="215">
        <f>ROUND(I121*H121,2)</f>
        <v>0</v>
      </c>
      <c r="BL121" s="17" t="s">
        <v>129</v>
      </c>
      <c r="BM121" s="214" t="s">
        <v>204</v>
      </c>
    </row>
    <row r="122" s="2" customFormat="1">
      <c r="A122" s="38"/>
      <c r="B122" s="39"/>
      <c r="C122" s="40"/>
      <c r="D122" s="216" t="s">
        <v>131</v>
      </c>
      <c r="E122" s="40"/>
      <c r="F122" s="217" t="s">
        <v>205</v>
      </c>
      <c r="G122" s="40"/>
      <c r="H122" s="40"/>
      <c r="I122" s="218"/>
      <c r="J122" s="40"/>
      <c r="K122" s="40"/>
      <c r="L122" s="44"/>
      <c r="M122" s="219"/>
      <c r="N122" s="220"/>
      <c r="O122" s="84"/>
      <c r="P122" s="84"/>
      <c r="Q122" s="84"/>
      <c r="R122" s="84"/>
      <c r="S122" s="84"/>
      <c r="T122" s="84"/>
      <c r="U122" s="8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82</v>
      </c>
    </row>
    <row r="123" s="2" customFormat="1">
      <c r="A123" s="38"/>
      <c r="B123" s="39"/>
      <c r="C123" s="40"/>
      <c r="D123" s="221" t="s">
        <v>133</v>
      </c>
      <c r="E123" s="40"/>
      <c r="F123" s="222" t="s">
        <v>206</v>
      </c>
      <c r="G123" s="40"/>
      <c r="H123" s="40"/>
      <c r="I123" s="218"/>
      <c r="J123" s="40"/>
      <c r="K123" s="40"/>
      <c r="L123" s="44"/>
      <c r="M123" s="219"/>
      <c r="N123" s="220"/>
      <c r="O123" s="84"/>
      <c r="P123" s="84"/>
      <c r="Q123" s="84"/>
      <c r="R123" s="84"/>
      <c r="S123" s="84"/>
      <c r="T123" s="84"/>
      <c r="U123" s="8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82</v>
      </c>
    </row>
    <row r="124" s="2" customFormat="1" ht="16.5" customHeight="1">
      <c r="A124" s="38"/>
      <c r="B124" s="39"/>
      <c r="C124" s="203" t="s">
        <v>207</v>
      </c>
      <c r="D124" s="203" t="s">
        <v>124</v>
      </c>
      <c r="E124" s="204" t="s">
        <v>208</v>
      </c>
      <c r="F124" s="205" t="s">
        <v>209</v>
      </c>
      <c r="G124" s="206" t="s">
        <v>127</v>
      </c>
      <c r="H124" s="207">
        <v>25</v>
      </c>
      <c r="I124" s="208"/>
      <c r="J124" s="209">
        <f>ROUND(I124*H124,2)</f>
        <v>0</v>
      </c>
      <c r="K124" s="205" t="s">
        <v>128</v>
      </c>
      <c r="L124" s="44"/>
      <c r="M124" s="210" t="s">
        <v>19</v>
      </c>
      <c r="N124" s="211" t="s">
        <v>43</v>
      </c>
      <c r="O124" s="84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19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4" t="s">
        <v>129</v>
      </c>
      <c r="AT124" s="214" t="s">
        <v>124</v>
      </c>
      <c r="AU124" s="214" t="s">
        <v>82</v>
      </c>
      <c r="AY124" s="17" t="s">
        <v>121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80</v>
      </c>
      <c r="BK124" s="215">
        <f>ROUND(I124*H124,2)</f>
        <v>0</v>
      </c>
      <c r="BL124" s="17" t="s">
        <v>129</v>
      </c>
      <c r="BM124" s="214" t="s">
        <v>210</v>
      </c>
    </row>
    <row r="125" s="2" customFormat="1">
      <c r="A125" s="38"/>
      <c r="B125" s="39"/>
      <c r="C125" s="40"/>
      <c r="D125" s="216" t="s">
        <v>131</v>
      </c>
      <c r="E125" s="40"/>
      <c r="F125" s="217" t="s">
        <v>211</v>
      </c>
      <c r="G125" s="40"/>
      <c r="H125" s="40"/>
      <c r="I125" s="218"/>
      <c r="J125" s="40"/>
      <c r="K125" s="40"/>
      <c r="L125" s="44"/>
      <c r="M125" s="219"/>
      <c r="N125" s="22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82</v>
      </c>
    </row>
    <row r="126" s="2" customFormat="1">
      <c r="A126" s="38"/>
      <c r="B126" s="39"/>
      <c r="C126" s="40"/>
      <c r="D126" s="221" t="s">
        <v>133</v>
      </c>
      <c r="E126" s="40"/>
      <c r="F126" s="222" t="s">
        <v>212</v>
      </c>
      <c r="G126" s="40"/>
      <c r="H126" s="40"/>
      <c r="I126" s="218"/>
      <c r="J126" s="40"/>
      <c r="K126" s="40"/>
      <c r="L126" s="44"/>
      <c r="M126" s="219"/>
      <c r="N126" s="220"/>
      <c r="O126" s="84"/>
      <c r="P126" s="84"/>
      <c r="Q126" s="84"/>
      <c r="R126" s="84"/>
      <c r="S126" s="84"/>
      <c r="T126" s="84"/>
      <c r="U126" s="8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133</v>
      </c>
      <c r="AU126" s="17" t="s">
        <v>82</v>
      </c>
    </row>
    <row r="127" s="2" customFormat="1" ht="16.5" customHeight="1">
      <c r="A127" s="38"/>
      <c r="B127" s="39"/>
      <c r="C127" s="203" t="s">
        <v>213</v>
      </c>
      <c r="D127" s="203" t="s">
        <v>124</v>
      </c>
      <c r="E127" s="204" t="s">
        <v>214</v>
      </c>
      <c r="F127" s="205" t="s">
        <v>215</v>
      </c>
      <c r="G127" s="206" t="s">
        <v>127</v>
      </c>
      <c r="H127" s="207">
        <v>15</v>
      </c>
      <c r="I127" s="208"/>
      <c r="J127" s="209">
        <f>ROUND(I127*H127,2)</f>
        <v>0</v>
      </c>
      <c r="K127" s="205" t="s">
        <v>128</v>
      </c>
      <c r="L127" s="44"/>
      <c r="M127" s="210" t="s">
        <v>19</v>
      </c>
      <c r="N127" s="211" t="s">
        <v>43</v>
      </c>
      <c r="O127" s="84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19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4" t="s">
        <v>129</v>
      </c>
      <c r="AT127" s="214" t="s">
        <v>124</v>
      </c>
      <c r="AU127" s="214" t="s">
        <v>82</v>
      </c>
      <c r="AY127" s="17" t="s">
        <v>121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80</v>
      </c>
      <c r="BK127" s="215">
        <f>ROUND(I127*H127,2)</f>
        <v>0</v>
      </c>
      <c r="BL127" s="17" t="s">
        <v>129</v>
      </c>
      <c r="BM127" s="214" t="s">
        <v>216</v>
      </c>
    </row>
    <row r="128" s="2" customFormat="1">
      <c r="A128" s="38"/>
      <c r="B128" s="39"/>
      <c r="C128" s="40"/>
      <c r="D128" s="216" t="s">
        <v>131</v>
      </c>
      <c r="E128" s="40"/>
      <c r="F128" s="217" t="s">
        <v>217</v>
      </c>
      <c r="G128" s="40"/>
      <c r="H128" s="40"/>
      <c r="I128" s="218"/>
      <c r="J128" s="40"/>
      <c r="K128" s="40"/>
      <c r="L128" s="44"/>
      <c r="M128" s="219"/>
      <c r="N128" s="220"/>
      <c r="O128" s="84"/>
      <c r="P128" s="84"/>
      <c r="Q128" s="84"/>
      <c r="R128" s="84"/>
      <c r="S128" s="84"/>
      <c r="T128" s="84"/>
      <c r="U128" s="85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82</v>
      </c>
    </row>
    <row r="129" s="2" customFormat="1">
      <c r="A129" s="38"/>
      <c r="B129" s="39"/>
      <c r="C129" s="40"/>
      <c r="D129" s="221" t="s">
        <v>133</v>
      </c>
      <c r="E129" s="40"/>
      <c r="F129" s="222" t="s">
        <v>218</v>
      </c>
      <c r="G129" s="40"/>
      <c r="H129" s="40"/>
      <c r="I129" s="218"/>
      <c r="J129" s="40"/>
      <c r="K129" s="40"/>
      <c r="L129" s="44"/>
      <c r="M129" s="219"/>
      <c r="N129" s="220"/>
      <c r="O129" s="84"/>
      <c r="P129" s="84"/>
      <c r="Q129" s="84"/>
      <c r="R129" s="84"/>
      <c r="S129" s="84"/>
      <c r="T129" s="84"/>
      <c r="U129" s="85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82</v>
      </c>
    </row>
    <row r="130" s="2" customFormat="1" ht="16.5" customHeight="1">
      <c r="A130" s="38"/>
      <c r="B130" s="39"/>
      <c r="C130" s="203" t="s">
        <v>129</v>
      </c>
      <c r="D130" s="203" t="s">
        <v>124</v>
      </c>
      <c r="E130" s="204" t="s">
        <v>219</v>
      </c>
      <c r="F130" s="205" t="s">
        <v>220</v>
      </c>
      <c r="G130" s="206" t="s">
        <v>127</v>
      </c>
      <c r="H130" s="207">
        <v>10</v>
      </c>
      <c r="I130" s="208"/>
      <c r="J130" s="209">
        <f>ROUND(I130*H130,2)</f>
        <v>0</v>
      </c>
      <c r="K130" s="205" t="s">
        <v>128</v>
      </c>
      <c r="L130" s="44"/>
      <c r="M130" s="210" t="s">
        <v>19</v>
      </c>
      <c r="N130" s="211" t="s">
        <v>43</v>
      </c>
      <c r="O130" s="8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4" t="s">
        <v>129</v>
      </c>
      <c r="AT130" s="214" t="s">
        <v>124</v>
      </c>
      <c r="AU130" s="214" t="s">
        <v>82</v>
      </c>
      <c r="AY130" s="17" t="s">
        <v>121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80</v>
      </c>
      <c r="BK130" s="215">
        <f>ROUND(I130*H130,2)</f>
        <v>0</v>
      </c>
      <c r="BL130" s="17" t="s">
        <v>129</v>
      </c>
      <c r="BM130" s="214" t="s">
        <v>221</v>
      </c>
    </row>
    <row r="131" s="2" customFormat="1">
      <c r="A131" s="38"/>
      <c r="B131" s="39"/>
      <c r="C131" s="40"/>
      <c r="D131" s="216" t="s">
        <v>131</v>
      </c>
      <c r="E131" s="40"/>
      <c r="F131" s="217" t="s">
        <v>222</v>
      </c>
      <c r="G131" s="40"/>
      <c r="H131" s="40"/>
      <c r="I131" s="218"/>
      <c r="J131" s="40"/>
      <c r="K131" s="40"/>
      <c r="L131" s="44"/>
      <c r="M131" s="219"/>
      <c r="N131" s="220"/>
      <c r="O131" s="84"/>
      <c r="P131" s="84"/>
      <c r="Q131" s="84"/>
      <c r="R131" s="84"/>
      <c r="S131" s="84"/>
      <c r="T131" s="84"/>
      <c r="U131" s="85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82</v>
      </c>
    </row>
    <row r="132" s="2" customFormat="1">
      <c r="A132" s="38"/>
      <c r="B132" s="39"/>
      <c r="C132" s="40"/>
      <c r="D132" s="221" t="s">
        <v>133</v>
      </c>
      <c r="E132" s="40"/>
      <c r="F132" s="222" t="s">
        <v>223</v>
      </c>
      <c r="G132" s="40"/>
      <c r="H132" s="40"/>
      <c r="I132" s="218"/>
      <c r="J132" s="40"/>
      <c r="K132" s="40"/>
      <c r="L132" s="44"/>
      <c r="M132" s="219"/>
      <c r="N132" s="220"/>
      <c r="O132" s="84"/>
      <c r="P132" s="84"/>
      <c r="Q132" s="84"/>
      <c r="R132" s="84"/>
      <c r="S132" s="84"/>
      <c r="T132" s="84"/>
      <c r="U132" s="85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82</v>
      </c>
    </row>
    <row r="133" s="2" customFormat="1" ht="16.5" customHeight="1">
      <c r="A133" s="38"/>
      <c r="B133" s="39"/>
      <c r="C133" s="203" t="s">
        <v>224</v>
      </c>
      <c r="D133" s="203" t="s">
        <v>124</v>
      </c>
      <c r="E133" s="204" t="s">
        <v>225</v>
      </c>
      <c r="F133" s="205" t="s">
        <v>226</v>
      </c>
      <c r="G133" s="206" t="s">
        <v>127</v>
      </c>
      <c r="H133" s="207">
        <v>25</v>
      </c>
      <c r="I133" s="208"/>
      <c r="J133" s="209">
        <f>ROUND(I133*H133,2)</f>
        <v>0</v>
      </c>
      <c r="K133" s="205" t="s">
        <v>128</v>
      </c>
      <c r="L133" s="44"/>
      <c r="M133" s="210" t="s">
        <v>19</v>
      </c>
      <c r="N133" s="211" t="s">
        <v>43</v>
      </c>
      <c r="O133" s="84"/>
      <c r="P133" s="212">
        <f>O133*H133</f>
        <v>0</v>
      </c>
      <c r="Q133" s="212">
        <v>2.0000000000000002E-05</v>
      </c>
      <c r="R133" s="212">
        <f>Q133*H133</f>
        <v>0.00050000000000000001</v>
      </c>
      <c r="S133" s="212">
        <v>0.00024000000000000001</v>
      </c>
      <c r="T133" s="212">
        <f>S133*H133</f>
        <v>0.0060000000000000001</v>
      </c>
      <c r="U133" s="213" t="s">
        <v>19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4" t="s">
        <v>129</v>
      </c>
      <c r="AT133" s="214" t="s">
        <v>124</v>
      </c>
      <c r="AU133" s="214" t="s">
        <v>82</v>
      </c>
      <c r="AY133" s="17" t="s">
        <v>121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80</v>
      </c>
      <c r="BK133" s="215">
        <f>ROUND(I133*H133,2)</f>
        <v>0</v>
      </c>
      <c r="BL133" s="17" t="s">
        <v>129</v>
      </c>
      <c r="BM133" s="214" t="s">
        <v>227</v>
      </c>
    </row>
    <row r="134" s="2" customFormat="1">
      <c r="A134" s="38"/>
      <c r="B134" s="39"/>
      <c r="C134" s="40"/>
      <c r="D134" s="216" t="s">
        <v>131</v>
      </c>
      <c r="E134" s="40"/>
      <c r="F134" s="217" t="s">
        <v>228</v>
      </c>
      <c r="G134" s="40"/>
      <c r="H134" s="40"/>
      <c r="I134" s="218"/>
      <c r="J134" s="40"/>
      <c r="K134" s="40"/>
      <c r="L134" s="44"/>
      <c r="M134" s="219"/>
      <c r="N134" s="220"/>
      <c r="O134" s="84"/>
      <c r="P134" s="84"/>
      <c r="Q134" s="84"/>
      <c r="R134" s="84"/>
      <c r="S134" s="84"/>
      <c r="T134" s="84"/>
      <c r="U134" s="85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82</v>
      </c>
    </row>
    <row r="135" s="2" customFormat="1">
      <c r="A135" s="38"/>
      <c r="B135" s="39"/>
      <c r="C135" s="40"/>
      <c r="D135" s="221" t="s">
        <v>133</v>
      </c>
      <c r="E135" s="40"/>
      <c r="F135" s="222" t="s">
        <v>229</v>
      </c>
      <c r="G135" s="40"/>
      <c r="H135" s="40"/>
      <c r="I135" s="218"/>
      <c r="J135" s="40"/>
      <c r="K135" s="40"/>
      <c r="L135" s="44"/>
      <c r="M135" s="219"/>
      <c r="N135" s="220"/>
      <c r="O135" s="84"/>
      <c r="P135" s="84"/>
      <c r="Q135" s="84"/>
      <c r="R135" s="84"/>
      <c r="S135" s="84"/>
      <c r="T135" s="84"/>
      <c r="U135" s="85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82</v>
      </c>
    </row>
    <row r="136" s="2" customFormat="1" ht="16.5" customHeight="1">
      <c r="A136" s="38"/>
      <c r="B136" s="39"/>
      <c r="C136" s="223" t="s">
        <v>230</v>
      </c>
      <c r="D136" s="223" t="s">
        <v>231</v>
      </c>
      <c r="E136" s="224" t="s">
        <v>232</v>
      </c>
      <c r="F136" s="225" t="s">
        <v>233</v>
      </c>
      <c r="G136" s="226" t="s">
        <v>162</v>
      </c>
      <c r="H136" s="227">
        <v>25.75</v>
      </c>
      <c r="I136" s="228"/>
      <c r="J136" s="229">
        <f>ROUND(I136*H136,2)</f>
        <v>0</v>
      </c>
      <c r="K136" s="225" t="s">
        <v>128</v>
      </c>
      <c r="L136" s="230"/>
      <c r="M136" s="231" t="s">
        <v>19</v>
      </c>
      <c r="N136" s="232" t="s">
        <v>43</v>
      </c>
      <c r="O136" s="84"/>
      <c r="P136" s="212">
        <f>O136*H136</f>
        <v>0</v>
      </c>
      <c r="Q136" s="212">
        <v>0.00020000000000000001</v>
      </c>
      <c r="R136" s="212">
        <f>Q136*H136</f>
        <v>0.0051500000000000001</v>
      </c>
      <c r="S136" s="212">
        <v>0</v>
      </c>
      <c r="T136" s="212">
        <f>S136*H136</f>
        <v>0</v>
      </c>
      <c r="U136" s="213" t="s">
        <v>19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4" t="s">
        <v>234</v>
      </c>
      <c r="AT136" s="214" t="s">
        <v>231</v>
      </c>
      <c r="AU136" s="214" t="s">
        <v>82</v>
      </c>
      <c r="AY136" s="17" t="s">
        <v>121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80</v>
      </c>
      <c r="BK136" s="215">
        <f>ROUND(I136*H136,2)</f>
        <v>0</v>
      </c>
      <c r="BL136" s="17" t="s">
        <v>129</v>
      </c>
      <c r="BM136" s="214" t="s">
        <v>235</v>
      </c>
    </row>
    <row r="137" s="2" customFormat="1">
      <c r="A137" s="38"/>
      <c r="B137" s="39"/>
      <c r="C137" s="40"/>
      <c r="D137" s="216" t="s">
        <v>131</v>
      </c>
      <c r="E137" s="40"/>
      <c r="F137" s="217" t="s">
        <v>233</v>
      </c>
      <c r="G137" s="40"/>
      <c r="H137" s="40"/>
      <c r="I137" s="218"/>
      <c r="J137" s="40"/>
      <c r="K137" s="40"/>
      <c r="L137" s="44"/>
      <c r="M137" s="219"/>
      <c r="N137" s="220"/>
      <c r="O137" s="84"/>
      <c r="P137" s="84"/>
      <c r="Q137" s="84"/>
      <c r="R137" s="84"/>
      <c r="S137" s="84"/>
      <c r="T137" s="84"/>
      <c r="U137" s="85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131</v>
      </c>
      <c r="AU137" s="17" t="s">
        <v>82</v>
      </c>
    </row>
    <row r="138" s="13" customFormat="1">
      <c r="A138" s="13"/>
      <c r="B138" s="233"/>
      <c r="C138" s="234"/>
      <c r="D138" s="216" t="s">
        <v>236</v>
      </c>
      <c r="E138" s="234"/>
      <c r="F138" s="235" t="s">
        <v>237</v>
      </c>
      <c r="G138" s="234"/>
      <c r="H138" s="236">
        <v>25.75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0"/>
      <c r="U138" s="24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236</v>
      </c>
      <c r="AU138" s="242" t="s">
        <v>82</v>
      </c>
      <c r="AV138" s="13" t="s">
        <v>82</v>
      </c>
      <c r="AW138" s="13" t="s">
        <v>4</v>
      </c>
      <c r="AX138" s="13" t="s">
        <v>80</v>
      </c>
      <c r="AY138" s="242" t="s">
        <v>121</v>
      </c>
    </row>
    <row r="139" s="2" customFormat="1" ht="16.5" customHeight="1">
      <c r="A139" s="38"/>
      <c r="B139" s="39"/>
      <c r="C139" s="203" t="s">
        <v>238</v>
      </c>
      <c r="D139" s="203" t="s">
        <v>124</v>
      </c>
      <c r="E139" s="204" t="s">
        <v>239</v>
      </c>
      <c r="F139" s="205" t="s">
        <v>240</v>
      </c>
      <c r="G139" s="206" t="s">
        <v>127</v>
      </c>
      <c r="H139" s="207">
        <v>15</v>
      </c>
      <c r="I139" s="208"/>
      <c r="J139" s="209">
        <f>ROUND(I139*H139,2)</f>
        <v>0</v>
      </c>
      <c r="K139" s="205" t="s">
        <v>128</v>
      </c>
      <c r="L139" s="44"/>
      <c r="M139" s="210" t="s">
        <v>19</v>
      </c>
      <c r="N139" s="211" t="s">
        <v>43</v>
      </c>
      <c r="O139" s="84"/>
      <c r="P139" s="212">
        <f>O139*H139</f>
        <v>0</v>
      </c>
      <c r="Q139" s="212">
        <v>2.0000000000000002E-05</v>
      </c>
      <c r="R139" s="212">
        <f>Q139*H139</f>
        <v>0.00030000000000000003</v>
      </c>
      <c r="S139" s="212">
        <v>0.00036000000000000002</v>
      </c>
      <c r="T139" s="212">
        <f>S139*H139</f>
        <v>0.0054000000000000003</v>
      </c>
      <c r="U139" s="213" t="s">
        <v>19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4" t="s">
        <v>129</v>
      </c>
      <c r="AT139" s="214" t="s">
        <v>124</v>
      </c>
      <c r="AU139" s="214" t="s">
        <v>82</v>
      </c>
      <c r="AY139" s="17" t="s">
        <v>121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80</v>
      </c>
      <c r="BK139" s="215">
        <f>ROUND(I139*H139,2)</f>
        <v>0</v>
      </c>
      <c r="BL139" s="17" t="s">
        <v>129</v>
      </c>
      <c r="BM139" s="214" t="s">
        <v>241</v>
      </c>
    </row>
    <row r="140" s="2" customFormat="1">
      <c r="A140" s="38"/>
      <c r="B140" s="39"/>
      <c r="C140" s="40"/>
      <c r="D140" s="216" t="s">
        <v>131</v>
      </c>
      <c r="E140" s="40"/>
      <c r="F140" s="217" t="s">
        <v>242</v>
      </c>
      <c r="G140" s="40"/>
      <c r="H140" s="40"/>
      <c r="I140" s="218"/>
      <c r="J140" s="40"/>
      <c r="K140" s="40"/>
      <c r="L140" s="44"/>
      <c r="M140" s="219"/>
      <c r="N140" s="220"/>
      <c r="O140" s="84"/>
      <c r="P140" s="84"/>
      <c r="Q140" s="84"/>
      <c r="R140" s="84"/>
      <c r="S140" s="84"/>
      <c r="T140" s="84"/>
      <c r="U140" s="85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82</v>
      </c>
    </row>
    <row r="141" s="2" customFormat="1">
      <c r="A141" s="38"/>
      <c r="B141" s="39"/>
      <c r="C141" s="40"/>
      <c r="D141" s="221" t="s">
        <v>133</v>
      </c>
      <c r="E141" s="40"/>
      <c r="F141" s="222" t="s">
        <v>243</v>
      </c>
      <c r="G141" s="40"/>
      <c r="H141" s="40"/>
      <c r="I141" s="218"/>
      <c r="J141" s="40"/>
      <c r="K141" s="40"/>
      <c r="L141" s="44"/>
      <c r="M141" s="219"/>
      <c r="N141" s="220"/>
      <c r="O141" s="84"/>
      <c r="P141" s="84"/>
      <c r="Q141" s="84"/>
      <c r="R141" s="84"/>
      <c r="S141" s="84"/>
      <c r="T141" s="84"/>
      <c r="U141" s="85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82</v>
      </c>
    </row>
    <row r="142" s="2" customFormat="1" ht="16.5" customHeight="1">
      <c r="A142" s="38"/>
      <c r="B142" s="39"/>
      <c r="C142" s="223" t="s">
        <v>244</v>
      </c>
      <c r="D142" s="223" t="s">
        <v>231</v>
      </c>
      <c r="E142" s="224" t="s">
        <v>245</v>
      </c>
      <c r="F142" s="225" t="s">
        <v>246</v>
      </c>
      <c r="G142" s="226" t="s">
        <v>162</v>
      </c>
      <c r="H142" s="227">
        <v>15.449999999999999</v>
      </c>
      <c r="I142" s="228"/>
      <c r="J142" s="229">
        <f>ROUND(I142*H142,2)</f>
        <v>0</v>
      </c>
      <c r="K142" s="225" t="s">
        <v>128</v>
      </c>
      <c r="L142" s="230"/>
      <c r="M142" s="231" t="s">
        <v>19</v>
      </c>
      <c r="N142" s="232" t="s">
        <v>43</v>
      </c>
      <c r="O142" s="84"/>
      <c r="P142" s="212">
        <f>O142*H142</f>
        <v>0</v>
      </c>
      <c r="Q142" s="212">
        <v>0.00032000000000000003</v>
      </c>
      <c r="R142" s="212">
        <f>Q142*H142</f>
        <v>0.0049440000000000005</v>
      </c>
      <c r="S142" s="212">
        <v>0</v>
      </c>
      <c r="T142" s="212">
        <f>S142*H142</f>
        <v>0</v>
      </c>
      <c r="U142" s="213" t="s">
        <v>19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4" t="s">
        <v>234</v>
      </c>
      <c r="AT142" s="214" t="s">
        <v>231</v>
      </c>
      <c r="AU142" s="214" t="s">
        <v>82</v>
      </c>
      <c r="AY142" s="17" t="s">
        <v>121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80</v>
      </c>
      <c r="BK142" s="215">
        <f>ROUND(I142*H142,2)</f>
        <v>0</v>
      </c>
      <c r="BL142" s="17" t="s">
        <v>129</v>
      </c>
      <c r="BM142" s="214" t="s">
        <v>247</v>
      </c>
    </row>
    <row r="143" s="2" customFormat="1">
      <c r="A143" s="38"/>
      <c r="B143" s="39"/>
      <c r="C143" s="40"/>
      <c r="D143" s="216" t="s">
        <v>131</v>
      </c>
      <c r="E143" s="40"/>
      <c r="F143" s="217" t="s">
        <v>246</v>
      </c>
      <c r="G143" s="40"/>
      <c r="H143" s="40"/>
      <c r="I143" s="218"/>
      <c r="J143" s="40"/>
      <c r="K143" s="40"/>
      <c r="L143" s="44"/>
      <c r="M143" s="219"/>
      <c r="N143" s="220"/>
      <c r="O143" s="84"/>
      <c r="P143" s="84"/>
      <c r="Q143" s="84"/>
      <c r="R143" s="84"/>
      <c r="S143" s="84"/>
      <c r="T143" s="84"/>
      <c r="U143" s="85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82</v>
      </c>
    </row>
    <row r="144" s="13" customFormat="1">
      <c r="A144" s="13"/>
      <c r="B144" s="233"/>
      <c r="C144" s="234"/>
      <c r="D144" s="216" t="s">
        <v>236</v>
      </c>
      <c r="E144" s="234"/>
      <c r="F144" s="235" t="s">
        <v>248</v>
      </c>
      <c r="G144" s="234"/>
      <c r="H144" s="236">
        <v>15.449999999999999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0"/>
      <c r="U144" s="241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236</v>
      </c>
      <c r="AU144" s="242" t="s">
        <v>82</v>
      </c>
      <c r="AV144" s="13" t="s">
        <v>82</v>
      </c>
      <c r="AW144" s="13" t="s">
        <v>4</v>
      </c>
      <c r="AX144" s="13" t="s">
        <v>80</v>
      </c>
      <c r="AY144" s="242" t="s">
        <v>121</v>
      </c>
    </row>
    <row r="145" s="2" customFormat="1" ht="16.5" customHeight="1">
      <c r="A145" s="38"/>
      <c r="B145" s="39"/>
      <c r="C145" s="203" t="s">
        <v>7</v>
      </c>
      <c r="D145" s="203" t="s">
        <v>124</v>
      </c>
      <c r="E145" s="204" t="s">
        <v>249</v>
      </c>
      <c r="F145" s="205" t="s">
        <v>250</v>
      </c>
      <c r="G145" s="206" t="s">
        <v>127</v>
      </c>
      <c r="H145" s="207">
        <v>10</v>
      </c>
      <c r="I145" s="208"/>
      <c r="J145" s="209">
        <f>ROUND(I145*H145,2)</f>
        <v>0</v>
      </c>
      <c r="K145" s="205" t="s">
        <v>128</v>
      </c>
      <c r="L145" s="44"/>
      <c r="M145" s="210" t="s">
        <v>19</v>
      </c>
      <c r="N145" s="211" t="s">
        <v>43</v>
      </c>
      <c r="O145" s="84"/>
      <c r="P145" s="212">
        <f>O145*H145</f>
        <v>0</v>
      </c>
      <c r="Q145" s="212">
        <v>3.0000000000000001E-05</v>
      </c>
      <c r="R145" s="212">
        <f>Q145*H145</f>
        <v>0.00030000000000000003</v>
      </c>
      <c r="S145" s="212">
        <v>0.00051999999999999995</v>
      </c>
      <c r="T145" s="212">
        <f>S145*H145</f>
        <v>0.0051999999999999998</v>
      </c>
      <c r="U145" s="213" t="s">
        <v>19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4" t="s">
        <v>129</v>
      </c>
      <c r="AT145" s="214" t="s">
        <v>124</v>
      </c>
      <c r="AU145" s="214" t="s">
        <v>82</v>
      </c>
      <c r="AY145" s="17" t="s">
        <v>121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80</v>
      </c>
      <c r="BK145" s="215">
        <f>ROUND(I145*H145,2)</f>
        <v>0</v>
      </c>
      <c r="BL145" s="17" t="s">
        <v>129</v>
      </c>
      <c r="BM145" s="214" t="s">
        <v>251</v>
      </c>
    </row>
    <row r="146" s="2" customFormat="1">
      <c r="A146" s="38"/>
      <c r="B146" s="39"/>
      <c r="C146" s="40"/>
      <c r="D146" s="216" t="s">
        <v>131</v>
      </c>
      <c r="E146" s="40"/>
      <c r="F146" s="217" t="s">
        <v>252</v>
      </c>
      <c r="G146" s="40"/>
      <c r="H146" s="40"/>
      <c r="I146" s="218"/>
      <c r="J146" s="40"/>
      <c r="K146" s="40"/>
      <c r="L146" s="44"/>
      <c r="M146" s="219"/>
      <c r="N146" s="220"/>
      <c r="O146" s="84"/>
      <c r="P146" s="84"/>
      <c r="Q146" s="84"/>
      <c r="R146" s="84"/>
      <c r="S146" s="84"/>
      <c r="T146" s="84"/>
      <c r="U146" s="85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82</v>
      </c>
    </row>
    <row r="147" s="2" customFormat="1">
      <c r="A147" s="38"/>
      <c r="B147" s="39"/>
      <c r="C147" s="40"/>
      <c r="D147" s="221" t="s">
        <v>133</v>
      </c>
      <c r="E147" s="40"/>
      <c r="F147" s="222" t="s">
        <v>253</v>
      </c>
      <c r="G147" s="40"/>
      <c r="H147" s="40"/>
      <c r="I147" s="218"/>
      <c r="J147" s="40"/>
      <c r="K147" s="40"/>
      <c r="L147" s="44"/>
      <c r="M147" s="219"/>
      <c r="N147" s="220"/>
      <c r="O147" s="84"/>
      <c r="P147" s="84"/>
      <c r="Q147" s="84"/>
      <c r="R147" s="84"/>
      <c r="S147" s="84"/>
      <c r="T147" s="84"/>
      <c r="U147" s="85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82</v>
      </c>
    </row>
    <row r="148" s="2" customFormat="1" ht="16.5" customHeight="1">
      <c r="A148" s="38"/>
      <c r="B148" s="39"/>
      <c r="C148" s="223" t="s">
        <v>254</v>
      </c>
      <c r="D148" s="223" t="s">
        <v>231</v>
      </c>
      <c r="E148" s="224" t="s">
        <v>255</v>
      </c>
      <c r="F148" s="225" t="s">
        <v>256</v>
      </c>
      <c r="G148" s="226" t="s">
        <v>162</v>
      </c>
      <c r="H148" s="227">
        <v>10.300000000000001</v>
      </c>
      <c r="I148" s="228"/>
      <c r="J148" s="229">
        <f>ROUND(I148*H148,2)</f>
        <v>0</v>
      </c>
      <c r="K148" s="225" t="s">
        <v>128</v>
      </c>
      <c r="L148" s="230"/>
      <c r="M148" s="231" t="s">
        <v>19</v>
      </c>
      <c r="N148" s="232" t="s">
        <v>43</v>
      </c>
      <c r="O148" s="84"/>
      <c r="P148" s="212">
        <f>O148*H148</f>
        <v>0</v>
      </c>
      <c r="Q148" s="212">
        <v>0.00046999999999999999</v>
      </c>
      <c r="R148" s="212">
        <f>Q148*H148</f>
        <v>0.0048409999999999998</v>
      </c>
      <c r="S148" s="212">
        <v>0</v>
      </c>
      <c r="T148" s="212">
        <f>S148*H148</f>
        <v>0</v>
      </c>
      <c r="U148" s="213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4" t="s">
        <v>234</v>
      </c>
      <c r="AT148" s="214" t="s">
        <v>231</v>
      </c>
      <c r="AU148" s="214" t="s">
        <v>82</v>
      </c>
      <c r="AY148" s="17" t="s">
        <v>121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80</v>
      </c>
      <c r="BK148" s="215">
        <f>ROUND(I148*H148,2)</f>
        <v>0</v>
      </c>
      <c r="BL148" s="17" t="s">
        <v>129</v>
      </c>
      <c r="BM148" s="214" t="s">
        <v>257</v>
      </c>
    </row>
    <row r="149" s="2" customFormat="1">
      <c r="A149" s="38"/>
      <c r="B149" s="39"/>
      <c r="C149" s="40"/>
      <c r="D149" s="216" t="s">
        <v>131</v>
      </c>
      <c r="E149" s="40"/>
      <c r="F149" s="217" t="s">
        <v>256</v>
      </c>
      <c r="G149" s="40"/>
      <c r="H149" s="40"/>
      <c r="I149" s="218"/>
      <c r="J149" s="40"/>
      <c r="K149" s="40"/>
      <c r="L149" s="44"/>
      <c r="M149" s="219"/>
      <c r="N149" s="220"/>
      <c r="O149" s="84"/>
      <c r="P149" s="84"/>
      <c r="Q149" s="84"/>
      <c r="R149" s="84"/>
      <c r="S149" s="84"/>
      <c r="T149" s="84"/>
      <c r="U149" s="85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82</v>
      </c>
    </row>
    <row r="150" s="13" customFormat="1">
      <c r="A150" s="13"/>
      <c r="B150" s="233"/>
      <c r="C150" s="234"/>
      <c r="D150" s="216" t="s">
        <v>236</v>
      </c>
      <c r="E150" s="234"/>
      <c r="F150" s="235" t="s">
        <v>258</v>
      </c>
      <c r="G150" s="234"/>
      <c r="H150" s="236">
        <v>10.300000000000001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0"/>
      <c r="U150" s="241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236</v>
      </c>
      <c r="AU150" s="242" t="s">
        <v>82</v>
      </c>
      <c r="AV150" s="13" t="s">
        <v>82</v>
      </c>
      <c r="AW150" s="13" t="s">
        <v>4</v>
      </c>
      <c r="AX150" s="13" t="s">
        <v>80</v>
      </c>
      <c r="AY150" s="242" t="s">
        <v>121</v>
      </c>
    </row>
    <row r="151" s="2" customFormat="1" ht="16.5" customHeight="1">
      <c r="A151" s="38"/>
      <c r="B151" s="39"/>
      <c r="C151" s="203" t="s">
        <v>259</v>
      </c>
      <c r="D151" s="203" t="s">
        <v>124</v>
      </c>
      <c r="E151" s="204" t="s">
        <v>260</v>
      </c>
      <c r="F151" s="205" t="s">
        <v>261</v>
      </c>
      <c r="G151" s="206" t="s">
        <v>127</v>
      </c>
      <c r="H151" s="207">
        <v>25</v>
      </c>
      <c r="I151" s="208"/>
      <c r="J151" s="209">
        <f>ROUND(I151*H151,2)</f>
        <v>0</v>
      </c>
      <c r="K151" s="205" t="s">
        <v>128</v>
      </c>
      <c r="L151" s="44"/>
      <c r="M151" s="210" t="s">
        <v>19</v>
      </c>
      <c r="N151" s="211" t="s">
        <v>43</v>
      </c>
      <c r="O151" s="84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2">
        <f>S151*H151</f>
        <v>0</v>
      </c>
      <c r="U151" s="213" t="s">
        <v>19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4" t="s">
        <v>129</v>
      </c>
      <c r="AT151" s="214" t="s">
        <v>124</v>
      </c>
      <c r="AU151" s="214" t="s">
        <v>82</v>
      </c>
      <c r="AY151" s="17" t="s">
        <v>121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80</v>
      </c>
      <c r="BK151" s="215">
        <f>ROUND(I151*H151,2)</f>
        <v>0</v>
      </c>
      <c r="BL151" s="17" t="s">
        <v>129</v>
      </c>
      <c r="BM151" s="214" t="s">
        <v>262</v>
      </c>
    </row>
    <row r="152" s="2" customFormat="1">
      <c r="A152" s="38"/>
      <c r="B152" s="39"/>
      <c r="C152" s="40"/>
      <c r="D152" s="216" t="s">
        <v>131</v>
      </c>
      <c r="E152" s="40"/>
      <c r="F152" s="217" t="s">
        <v>263</v>
      </c>
      <c r="G152" s="40"/>
      <c r="H152" s="40"/>
      <c r="I152" s="218"/>
      <c r="J152" s="40"/>
      <c r="K152" s="40"/>
      <c r="L152" s="44"/>
      <c r="M152" s="219"/>
      <c r="N152" s="220"/>
      <c r="O152" s="84"/>
      <c r="P152" s="84"/>
      <c r="Q152" s="84"/>
      <c r="R152" s="84"/>
      <c r="S152" s="84"/>
      <c r="T152" s="84"/>
      <c r="U152" s="85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82</v>
      </c>
    </row>
    <row r="153" s="2" customFormat="1">
      <c r="A153" s="38"/>
      <c r="B153" s="39"/>
      <c r="C153" s="40"/>
      <c r="D153" s="221" t="s">
        <v>133</v>
      </c>
      <c r="E153" s="40"/>
      <c r="F153" s="222" t="s">
        <v>264</v>
      </c>
      <c r="G153" s="40"/>
      <c r="H153" s="40"/>
      <c r="I153" s="218"/>
      <c r="J153" s="40"/>
      <c r="K153" s="40"/>
      <c r="L153" s="44"/>
      <c r="M153" s="219"/>
      <c r="N153" s="220"/>
      <c r="O153" s="84"/>
      <c r="P153" s="84"/>
      <c r="Q153" s="84"/>
      <c r="R153" s="84"/>
      <c r="S153" s="84"/>
      <c r="T153" s="84"/>
      <c r="U153" s="85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82</v>
      </c>
    </row>
    <row r="154" s="2" customFormat="1" ht="16.5" customHeight="1">
      <c r="A154" s="38"/>
      <c r="B154" s="39"/>
      <c r="C154" s="203" t="s">
        <v>265</v>
      </c>
      <c r="D154" s="203" t="s">
        <v>124</v>
      </c>
      <c r="E154" s="204" t="s">
        <v>266</v>
      </c>
      <c r="F154" s="205" t="s">
        <v>267</v>
      </c>
      <c r="G154" s="206" t="s">
        <v>127</v>
      </c>
      <c r="H154" s="207">
        <v>15</v>
      </c>
      <c r="I154" s="208"/>
      <c r="J154" s="209">
        <f>ROUND(I154*H154,2)</f>
        <v>0</v>
      </c>
      <c r="K154" s="205" t="s">
        <v>128</v>
      </c>
      <c r="L154" s="44"/>
      <c r="M154" s="210" t="s">
        <v>19</v>
      </c>
      <c r="N154" s="211" t="s">
        <v>43</v>
      </c>
      <c r="O154" s="8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4" t="s">
        <v>129</v>
      </c>
      <c r="AT154" s="214" t="s">
        <v>124</v>
      </c>
      <c r="AU154" s="214" t="s">
        <v>82</v>
      </c>
      <c r="AY154" s="17" t="s">
        <v>121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80</v>
      </c>
      <c r="BK154" s="215">
        <f>ROUND(I154*H154,2)</f>
        <v>0</v>
      </c>
      <c r="BL154" s="17" t="s">
        <v>129</v>
      </c>
      <c r="BM154" s="214" t="s">
        <v>268</v>
      </c>
    </row>
    <row r="155" s="2" customFormat="1">
      <c r="A155" s="38"/>
      <c r="B155" s="39"/>
      <c r="C155" s="40"/>
      <c r="D155" s="216" t="s">
        <v>131</v>
      </c>
      <c r="E155" s="40"/>
      <c r="F155" s="217" t="s">
        <v>269</v>
      </c>
      <c r="G155" s="40"/>
      <c r="H155" s="40"/>
      <c r="I155" s="218"/>
      <c r="J155" s="40"/>
      <c r="K155" s="40"/>
      <c r="L155" s="44"/>
      <c r="M155" s="219"/>
      <c r="N155" s="220"/>
      <c r="O155" s="84"/>
      <c r="P155" s="84"/>
      <c r="Q155" s="84"/>
      <c r="R155" s="84"/>
      <c r="S155" s="84"/>
      <c r="T155" s="84"/>
      <c r="U155" s="85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82</v>
      </c>
    </row>
    <row r="156" s="2" customFormat="1">
      <c r="A156" s="38"/>
      <c r="B156" s="39"/>
      <c r="C156" s="40"/>
      <c r="D156" s="221" t="s">
        <v>133</v>
      </c>
      <c r="E156" s="40"/>
      <c r="F156" s="222" t="s">
        <v>270</v>
      </c>
      <c r="G156" s="40"/>
      <c r="H156" s="40"/>
      <c r="I156" s="218"/>
      <c r="J156" s="40"/>
      <c r="K156" s="40"/>
      <c r="L156" s="44"/>
      <c r="M156" s="219"/>
      <c r="N156" s="220"/>
      <c r="O156" s="84"/>
      <c r="P156" s="84"/>
      <c r="Q156" s="84"/>
      <c r="R156" s="84"/>
      <c r="S156" s="84"/>
      <c r="T156" s="84"/>
      <c r="U156" s="85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82</v>
      </c>
    </row>
    <row r="157" s="2" customFormat="1" ht="16.5" customHeight="1">
      <c r="A157" s="38"/>
      <c r="B157" s="39"/>
      <c r="C157" s="203" t="s">
        <v>271</v>
      </c>
      <c r="D157" s="203" t="s">
        <v>124</v>
      </c>
      <c r="E157" s="204" t="s">
        <v>272</v>
      </c>
      <c r="F157" s="205" t="s">
        <v>273</v>
      </c>
      <c r="G157" s="206" t="s">
        <v>127</v>
      </c>
      <c r="H157" s="207">
        <v>10</v>
      </c>
      <c r="I157" s="208"/>
      <c r="J157" s="209">
        <f>ROUND(I157*H157,2)</f>
        <v>0</v>
      </c>
      <c r="K157" s="205" t="s">
        <v>128</v>
      </c>
      <c r="L157" s="44"/>
      <c r="M157" s="210" t="s">
        <v>19</v>
      </c>
      <c r="N157" s="211" t="s">
        <v>43</v>
      </c>
      <c r="O157" s="8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19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4" t="s">
        <v>129</v>
      </c>
      <c r="AT157" s="214" t="s">
        <v>124</v>
      </c>
      <c r="AU157" s="214" t="s">
        <v>82</v>
      </c>
      <c r="AY157" s="17" t="s">
        <v>121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80</v>
      </c>
      <c r="BK157" s="215">
        <f>ROUND(I157*H157,2)</f>
        <v>0</v>
      </c>
      <c r="BL157" s="17" t="s">
        <v>129</v>
      </c>
      <c r="BM157" s="214" t="s">
        <v>274</v>
      </c>
    </row>
    <row r="158" s="2" customFormat="1">
      <c r="A158" s="38"/>
      <c r="B158" s="39"/>
      <c r="C158" s="40"/>
      <c r="D158" s="216" t="s">
        <v>131</v>
      </c>
      <c r="E158" s="40"/>
      <c r="F158" s="217" t="s">
        <v>275</v>
      </c>
      <c r="G158" s="40"/>
      <c r="H158" s="40"/>
      <c r="I158" s="218"/>
      <c r="J158" s="40"/>
      <c r="K158" s="40"/>
      <c r="L158" s="44"/>
      <c r="M158" s="219"/>
      <c r="N158" s="220"/>
      <c r="O158" s="84"/>
      <c r="P158" s="84"/>
      <c r="Q158" s="84"/>
      <c r="R158" s="84"/>
      <c r="S158" s="84"/>
      <c r="T158" s="84"/>
      <c r="U158" s="85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82</v>
      </c>
    </row>
    <row r="159" s="2" customFormat="1">
      <c r="A159" s="38"/>
      <c r="B159" s="39"/>
      <c r="C159" s="40"/>
      <c r="D159" s="221" t="s">
        <v>133</v>
      </c>
      <c r="E159" s="40"/>
      <c r="F159" s="222" t="s">
        <v>276</v>
      </c>
      <c r="G159" s="40"/>
      <c r="H159" s="40"/>
      <c r="I159" s="218"/>
      <c r="J159" s="40"/>
      <c r="K159" s="40"/>
      <c r="L159" s="44"/>
      <c r="M159" s="219"/>
      <c r="N159" s="220"/>
      <c r="O159" s="84"/>
      <c r="P159" s="84"/>
      <c r="Q159" s="84"/>
      <c r="R159" s="84"/>
      <c r="S159" s="84"/>
      <c r="T159" s="84"/>
      <c r="U159" s="85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82</v>
      </c>
    </row>
    <row r="160" s="2" customFormat="1" ht="16.5" customHeight="1">
      <c r="A160" s="38"/>
      <c r="B160" s="39"/>
      <c r="C160" s="203" t="s">
        <v>277</v>
      </c>
      <c r="D160" s="203" t="s">
        <v>124</v>
      </c>
      <c r="E160" s="204" t="s">
        <v>278</v>
      </c>
      <c r="F160" s="205" t="s">
        <v>279</v>
      </c>
      <c r="G160" s="206" t="s">
        <v>127</v>
      </c>
      <c r="H160" s="207">
        <v>1</v>
      </c>
      <c r="I160" s="208"/>
      <c r="J160" s="209">
        <f>ROUND(I160*H160,2)</f>
        <v>0</v>
      </c>
      <c r="K160" s="205" t="s">
        <v>128</v>
      </c>
      <c r="L160" s="44"/>
      <c r="M160" s="210" t="s">
        <v>19</v>
      </c>
      <c r="N160" s="211" t="s">
        <v>43</v>
      </c>
      <c r="O160" s="84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19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4" t="s">
        <v>129</v>
      </c>
      <c r="AT160" s="214" t="s">
        <v>124</v>
      </c>
      <c r="AU160" s="214" t="s">
        <v>82</v>
      </c>
      <c r="AY160" s="17" t="s">
        <v>121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80</v>
      </c>
      <c r="BK160" s="215">
        <f>ROUND(I160*H160,2)</f>
        <v>0</v>
      </c>
      <c r="BL160" s="17" t="s">
        <v>129</v>
      </c>
      <c r="BM160" s="214" t="s">
        <v>280</v>
      </c>
    </row>
    <row r="161" s="2" customFormat="1">
      <c r="A161" s="38"/>
      <c r="B161" s="39"/>
      <c r="C161" s="40"/>
      <c r="D161" s="216" t="s">
        <v>131</v>
      </c>
      <c r="E161" s="40"/>
      <c r="F161" s="217" t="s">
        <v>281</v>
      </c>
      <c r="G161" s="40"/>
      <c r="H161" s="40"/>
      <c r="I161" s="218"/>
      <c r="J161" s="40"/>
      <c r="K161" s="40"/>
      <c r="L161" s="44"/>
      <c r="M161" s="219"/>
      <c r="N161" s="220"/>
      <c r="O161" s="84"/>
      <c r="P161" s="84"/>
      <c r="Q161" s="84"/>
      <c r="R161" s="84"/>
      <c r="S161" s="84"/>
      <c r="T161" s="84"/>
      <c r="U161" s="85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82</v>
      </c>
    </row>
    <row r="162" s="2" customFormat="1">
      <c r="A162" s="38"/>
      <c r="B162" s="39"/>
      <c r="C162" s="40"/>
      <c r="D162" s="221" t="s">
        <v>133</v>
      </c>
      <c r="E162" s="40"/>
      <c r="F162" s="222" t="s">
        <v>282</v>
      </c>
      <c r="G162" s="40"/>
      <c r="H162" s="40"/>
      <c r="I162" s="218"/>
      <c r="J162" s="40"/>
      <c r="K162" s="40"/>
      <c r="L162" s="44"/>
      <c r="M162" s="219"/>
      <c r="N162" s="220"/>
      <c r="O162" s="84"/>
      <c r="P162" s="84"/>
      <c r="Q162" s="84"/>
      <c r="R162" s="84"/>
      <c r="S162" s="84"/>
      <c r="T162" s="84"/>
      <c r="U162" s="85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82</v>
      </c>
    </row>
    <row r="163" s="2" customFormat="1" ht="16.5" customHeight="1">
      <c r="A163" s="38"/>
      <c r="B163" s="39"/>
      <c r="C163" s="203" t="s">
        <v>283</v>
      </c>
      <c r="D163" s="203" t="s">
        <v>124</v>
      </c>
      <c r="E163" s="204" t="s">
        <v>284</v>
      </c>
      <c r="F163" s="205" t="s">
        <v>285</v>
      </c>
      <c r="G163" s="206" t="s">
        <v>127</v>
      </c>
      <c r="H163" s="207">
        <v>5</v>
      </c>
      <c r="I163" s="208"/>
      <c r="J163" s="209">
        <f>ROUND(I163*H163,2)</f>
        <v>0</v>
      </c>
      <c r="K163" s="205" t="s">
        <v>128</v>
      </c>
      <c r="L163" s="44"/>
      <c r="M163" s="210" t="s">
        <v>19</v>
      </c>
      <c r="N163" s="211" t="s">
        <v>43</v>
      </c>
      <c r="O163" s="84"/>
      <c r="P163" s="212">
        <f>O163*H163</f>
        <v>0</v>
      </c>
      <c r="Q163" s="212">
        <v>0</v>
      </c>
      <c r="R163" s="212">
        <f>Q163*H163</f>
        <v>0</v>
      </c>
      <c r="S163" s="212">
        <v>0.0054900000000000001</v>
      </c>
      <c r="T163" s="212">
        <f>S163*H163</f>
        <v>0.027450000000000002</v>
      </c>
      <c r="U163" s="213" t="s">
        <v>19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4" t="s">
        <v>129</v>
      </c>
      <c r="AT163" s="214" t="s">
        <v>124</v>
      </c>
      <c r="AU163" s="214" t="s">
        <v>82</v>
      </c>
      <c r="AY163" s="17" t="s">
        <v>121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80</v>
      </c>
      <c r="BK163" s="215">
        <f>ROUND(I163*H163,2)</f>
        <v>0</v>
      </c>
      <c r="BL163" s="17" t="s">
        <v>129</v>
      </c>
      <c r="BM163" s="214" t="s">
        <v>286</v>
      </c>
    </row>
    <row r="164" s="2" customFormat="1">
      <c r="A164" s="38"/>
      <c r="B164" s="39"/>
      <c r="C164" s="40"/>
      <c r="D164" s="216" t="s">
        <v>131</v>
      </c>
      <c r="E164" s="40"/>
      <c r="F164" s="217" t="s">
        <v>285</v>
      </c>
      <c r="G164" s="40"/>
      <c r="H164" s="40"/>
      <c r="I164" s="218"/>
      <c r="J164" s="40"/>
      <c r="K164" s="40"/>
      <c r="L164" s="44"/>
      <c r="M164" s="219"/>
      <c r="N164" s="220"/>
      <c r="O164" s="84"/>
      <c r="P164" s="84"/>
      <c r="Q164" s="84"/>
      <c r="R164" s="84"/>
      <c r="S164" s="84"/>
      <c r="T164" s="84"/>
      <c r="U164" s="85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82</v>
      </c>
    </row>
    <row r="165" s="2" customFormat="1">
      <c r="A165" s="38"/>
      <c r="B165" s="39"/>
      <c r="C165" s="40"/>
      <c r="D165" s="221" t="s">
        <v>133</v>
      </c>
      <c r="E165" s="40"/>
      <c r="F165" s="222" t="s">
        <v>287</v>
      </c>
      <c r="G165" s="40"/>
      <c r="H165" s="40"/>
      <c r="I165" s="218"/>
      <c r="J165" s="40"/>
      <c r="K165" s="40"/>
      <c r="L165" s="44"/>
      <c r="M165" s="219"/>
      <c r="N165" s="220"/>
      <c r="O165" s="84"/>
      <c r="P165" s="84"/>
      <c r="Q165" s="84"/>
      <c r="R165" s="84"/>
      <c r="S165" s="84"/>
      <c r="T165" s="84"/>
      <c r="U165" s="85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82</v>
      </c>
    </row>
    <row r="166" s="2" customFormat="1" ht="16.5" customHeight="1">
      <c r="A166" s="38"/>
      <c r="B166" s="39"/>
      <c r="C166" s="203" t="s">
        <v>288</v>
      </c>
      <c r="D166" s="203" t="s">
        <v>124</v>
      </c>
      <c r="E166" s="204" t="s">
        <v>289</v>
      </c>
      <c r="F166" s="205" t="s">
        <v>290</v>
      </c>
      <c r="G166" s="206" t="s">
        <v>127</v>
      </c>
      <c r="H166" s="207">
        <v>10</v>
      </c>
      <c r="I166" s="208"/>
      <c r="J166" s="209">
        <f>ROUND(I166*H166,2)</f>
        <v>0</v>
      </c>
      <c r="K166" s="205" t="s">
        <v>128</v>
      </c>
      <c r="L166" s="44"/>
      <c r="M166" s="210" t="s">
        <v>19</v>
      </c>
      <c r="N166" s="211" t="s">
        <v>43</v>
      </c>
      <c r="O166" s="84"/>
      <c r="P166" s="212">
        <f>O166*H166</f>
        <v>0</v>
      </c>
      <c r="Q166" s="212">
        <v>0</v>
      </c>
      <c r="R166" s="212">
        <f>Q166*H166</f>
        <v>0</v>
      </c>
      <c r="S166" s="212">
        <v>0.0055999999999999999</v>
      </c>
      <c r="T166" s="212">
        <f>S166*H166</f>
        <v>0.056000000000000001</v>
      </c>
      <c r="U166" s="213" t="s">
        <v>19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4" t="s">
        <v>129</v>
      </c>
      <c r="AT166" s="214" t="s">
        <v>124</v>
      </c>
      <c r="AU166" s="214" t="s">
        <v>82</v>
      </c>
      <c r="AY166" s="17" t="s">
        <v>121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80</v>
      </c>
      <c r="BK166" s="215">
        <f>ROUND(I166*H166,2)</f>
        <v>0</v>
      </c>
      <c r="BL166" s="17" t="s">
        <v>129</v>
      </c>
      <c r="BM166" s="214" t="s">
        <v>291</v>
      </c>
    </row>
    <row r="167" s="2" customFormat="1">
      <c r="A167" s="38"/>
      <c r="B167" s="39"/>
      <c r="C167" s="40"/>
      <c r="D167" s="216" t="s">
        <v>131</v>
      </c>
      <c r="E167" s="40"/>
      <c r="F167" s="217" t="s">
        <v>290</v>
      </c>
      <c r="G167" s="40"/>
      <c r="H167" s="40"/>
      <c r="I167" s="218"/>
      <c r="J167" s="40"/>
      <c r="K167" s="40"/>
      <c r="L167" s="44"/>
      <c r="M167" s="219"/>
      <c r="N167" s="220"/>
      <c r="O167" s="84"/>
      <c r="P167" s="84"/>
      <c r="Q167" s="84"/>
      <c r="R167" s="84"/>
      <c r="S167" s="84"/>
      <c r="T167" s="84"/>
      <c r="U167" s="85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82</v>
      </c>
    </row>
    <row r="168" s="2" customFormat="1">
      <c r="A168" s="38"/>
      <c r="B168" s="39"/>
      <c r="C168" s="40"/>
      <c r="D168" s="221" t="s">
        <v>133</v>
      </c>
      <c r="E168" s="40"/>
      <c r="F168" s="222" t="s">
        <v>292</v>
      </c>
      <c r="G168" s="40"/>
      <c r="H168" s="40"/>
      <c r="I168" s="218"/>
      <c r="J168" s="40"/>
      <c r="K168" s="40"/>
      <c r="L168" s="44"/>
      <c r="M168" s="219"/>
      <c r="N168" s="220"/>
      <c r="O168" s="84"/>
      <c r="P168" s="84"/>
      <c r="Q168" s="84"/>
      <c r="R168" s="84"/>
      <c r="S168" s="84"/>
      <c r="T168" s="84"/>
      <c r="U168" s="85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82</v>
      </c>
    </row>
    <row r="169" s="2" customFormat="1" ht="16.5" customHeight="1">
      <c r="A169" s="38"/>
      <c r="B169" s="39"/>
      <c r="C169" s="203" t="s">
        <v>293</v>
      </c>
      <c r="D169" s="203" t="s">
        <v>124</v>
      </c>
      <c r="E169" s="204" t="s">
        <v>294</v>
      </c>
      <c r="F169" s="205" t="s">
        <v>295</v>
      </c>
      <c r="G169" s="206" t="s">
        <v>127</v>
      </c>
      <c r="H169" s="207">
        <v>5</v>
      </c>
      <c r="I169" s="208"/>
      <c r="J169" s="209">
        <f>ROUND(I169*H169,2)</f>
        <v>0</v>
      </c>
      <c r="K169" s="205" t="s">
        <v>128</v>
      </c>
      <c r="L169" s="44"/>
      <c r="M169" s="210" t="s">
        <v>19</v>
      </c>
      <c r="N169" s="211" t="s">
        <v>43</v>
      </c>
      <c r="O169" s="84"/>
      <c r="P169" s="212">
        <f>O169*H169</f>
        <v>0</v>
      </c>
      <c r="Q169" s="212">
        <v>0</v>
      </c>
      <c r="R169" s="212">
        <f>Q169*H169</f>
        <v>0</v>
      </c>
      <c r="S169" s="212">
        <v>0.0072199999999999999</v>
      </c>
      <c r="T169" s="212">
        <f>S169*H169</f>
        <v>0.0361</v>
      </c>
      <c r="U169" s="213" t="s">
        <v>19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4" t="s">
        <v>129</v>
      </c>
      <c r="AT169" s="214" t="s">
        <v>124</v>
      </c>
      <c r="AU169" s="214" t="s">
        <v>82</v>
      </c>
      <c r="AY169" s="17" t="s">
        <v>121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80</v>
      </c>
      <c r="BK169" s="215">
        <f>ROUND(I169*H169,2)</f>
        <v>0</v>
      </c>
      <c r="BL169" s="17" t="s">
        <v>129</v>
      </c>
      <c r="BM169" s="214" t="s">
        <v>296</v>
      </c>
    </row>
    <row r="170" s="2" customFormat="1">
      <c r="A170" s="38"/>
      <c r="B170" s="39"/>
      <c r="C170" s="40"/>
      <c r="D170" s="216" t="s">
        <v>131</v>
      </c>
      <c r="E170" s="40"/>
      <c r="F170" s="217" t="s">
        <v>295</v>
      </c>
      <c r="G170" s="40"/>
      <c r="H170" s="40"/>
      <c r="I170" s="218"/>
      <c r="J170" s="40"/>
      <c r="K170" s="40"/>
      <c r="L170" s="44"/>
      <c r="M170" s="219"/>
      <c r="N170" s="220"/>
      <c r="O170" s="84"/>
      <c r="P170" s="84"/>
      <c r="Q170" s="84"/>
      <c r="R170" s="84"/>
      <c r="S170" s="84"/>
      <c r="T170" s="84"/>
      <c r="U170" s="85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82</v>
      </c>
    </row>
    <row r="171" s="2" customFormat="1">
      <c r="A171" s="38"/>
      <c r="B171" s="39"/>
      <c r="C171" s="40"/>
      <c r="D171" s="221" t="s">
        <v>133</v>
      </c>
      <c r="E171" s="40"/>
      <c r="F171" s="222" t="s">
        <v>297</v>
      </c>
      <c r="G171" s="40"/>
      <c r="H171" s="40"/>
      <c r="I171" s="218"/>
      <c r="J171" s="40"/>
      <c r="K171" s="40"/>
      <c r="L171" s="44"/>
      <c r="M171" s="219"/>
      <c r="N171" s="220"/>
      <c r="O171" s="84"/>
      <c r="P171" s="84"/>
      <c r="Q171" s="84"/>
      <c r="R171" s="84"/>
      <c r="S171" s="84"/>
      <c r="T171" s="84"/>
      <c r="U171" s="85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82</v>
      </c>
    </row>
    <row r="172" s="2" customFormat="1" ht="16.5" customHeight="1">
      <c r="A172" s="38"/>
      <c r="B172" s="39"/>
      <c r="C172" s="203" t="s">
        <v>298</v>
      </c>
      <c r="D172" s="203" t="s">
        <v>124</v>
      </c>
      <c r="E172" s="204" t="s">
        <v>299</v>
      </c>
      <c r="F172" s="205" t="s">
        <v>300</v>
      </c>
      <c r="G172" s="206" t="s">
        <v>127</v>
      </c>
      <c r="H172" s="207">
        <v>5</v>
      </c>
      <c r="I172" s="208"/>
      <c r="J172" s="209">
        <f>ROUND(I172*H172,2)</f>
        <v>0</v>
      </c>
      <c r="K172" s="205" t="s">
        <v>128</v>
      </c>
      <c r="L172" s="44"/>
      <c r="M172" s="210" t="s">
        <v>19</v>
      </c>
      <c r="N172" s="211" t="s">
        <v>43</v>
      </c>
      <c r="O172" s="84"/>
      <c r="P172" s="212">
        <f>O172*H172</f>
        <v>0</v>
      </c>
      <c r="Q172" s="212">
        <v>0</v>
      </c>
      <c r="R172" s="212">
        <f>Q172*H172</f>
        <v>0</v>
      </c>
      <c r="S172" s="212">
        <v>0.0088500000000000002</v>
      </c>
      <c r="T172" s="212">
        <f>S172*H172</f>
        <v>0.044249999999999998</v>
      </c>
      <c r="U172" s="213" t="s">
        <v>19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4" t="s">
        <v>129</v>
      </c>
      <c r="AT172" s="214" t="s">
        <v>124</v>
      </c>
      <c r="AU172" s="214" t="s">
        <v>82</v>
      </c>
      <c r="AY172" s="17" t="s">
        <v>121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80</v>
      </c>
      <c r="BK172" s="215">
        <f>ROUND(I172*H172,2)</f>
        <v>0</v>
      </c>
      <c r="BL172" s="17" t="s">
        <v>129</v>
      </c>
      <c r="BM172" s="214" t="s">
        <v>301</v>
      </c>
    </row>
    <row r="173" s="2" customFormat="1">
      <c r="A173" s="38"/>
      <c r="B173" s="39"/>
      <c r="C173" s="40"/>
      <c r="D173" s="216" t="s">
        <v>131</v>
      </c>
      <c r="E173" s="40"/>
      <c r="F173" s="217" t="s">
        <v>300</v>
      </c>
      <c r="G173" s="40"/>
      <c r="H173" s="40"/>
      <c r="I173" s="218"/>
      <c r="J173" s="40"/>
      <c r="K173" s="40"/>
      <c r="L173" s="44"/>
      <c r="M173" s="219"/>
      <c r="N173" s="220"/>
      <c r="O173" s="84"/>
      <c r="P173" s="84"/>
      <c r="Q173" s="84"/>
      <c r="R173" s="84"/>
      <c r="S173" s="84"/>
      <c r="T173" s="84"/>
      <c r="U173" s="85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82</v>
      </c>
    </row>
    <row r="174" s="2" customFormat="1">
      <c r="A174" s="38"/>
      <c r="B174" s="39"/>
      <c r="C174" s="40"/>
      <c r="D174" s="221" t="s">
        <v>133</v>
      </c>
      <c r="E174" s="40"/>
      <c r="F174" s="222" t="s">
        <v>302</v>
      </c>
      <c r="G174" s="40"/>
      <c r="H174" s="40"/>
      <c r="I174" s="218"/>
      <c r="J174" s="40"/>
      <c r="K174" s="40"/>
      <c r="L174" s="44"/>
      <c r="M174" s="219"/>
      <c r="N174" s="220"/>
      <c r="O174" s="84"/>
      <c r="P174" s="84"/>
      <c r="Q174" s="84"/>
      <c r="R174" s="84"/>
      <c r="S174" s="84"/>
      <c r="T174" s="84"/>
      <c r="U174" s="85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2" customFormat="1" ht="16.5" customHeight="1">
      <c r="A175" s="38"/>
      <c r="B175" s="39"/>
      <c r="C175" s="203" t="s">
        <v>303</v>
      </c>
      <c r="D175" s="203" t="s">
        <v>124</v>
      </c>
      <c r="E175" s="204" t="s">
        <v>304</v>
      </c>
      <c r="F175" s="205" t="s">
        <v>305</v>
      </c>
      <c r="G175" s="206" t="s">
        <v>127</v>
      </c>
      <c r="H175" s="207">
        <v>10</v>
      </c>
      <c r="I175" s="208"/>
      <c r="J175" s="209">
        <f>ROUND(I175*H175,2)</f>
        <v>0</v>
      </c>
      <c r="K175" s="205" t="s">
        <v>128</v>
      </c>
      <c r="L175" s="44"/>
      <c r="M175" s="210" t="s">
        <v>19</v>
      </c>
      <c r="N175" s="211" t="s">
        <v>43</v>
      </c>
      <c r="O175" s="84"/>
      <c r="P175" s="212">
        <f>O175*H175</f>
        <v>0</v>
      </c>
      <c r="Q175" s="212">
        <v>0.0020999999999999999</v>
      </c>
      <c r="R175" s="212">
        <f>Q175*H175</f>
        <v>0.020999999999999998</v>
      </c>
      <c r="S175" s="212">
        <v>0.01609</v>
      </c>
      <c r="T175" s="212">
        <f>S175*H175</f>
        <v>0.16089999999999999</v>
      </c>
      <c r="U175" s="213" t="s">
        <v>19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4" t="s">
        <v>129</v>
      </c>
      <c r="AT175" s="214" t="s">
        <v>124</v>
      </c>
      <c r="AU175" s="214" t="s">
        <v>82</v>
      </c>
      <c r="AY175" s="17" t="s">
        <v>121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80</v>
      </c>
      <c r="BK175" s="215">
        <f>ROUND(I175*H175,2)</f>
        <v>0</v>
      </c>
      <c r="BL175" s="17" t="s">
        <v>129</v>
      </c>
      <c r="BM175" s="214" t="s">
        <v>306</v>
      </c>
    </row>
    <row r="176" s="2" customFormat="1">
      <c r="A176" s="38"/>
      <c r="B176" s="39"/>
      <c r="C176" s="40"/>
      <c r="D176" s="216" t="s">
        <v>131</v>
      </c>
      <c r="E176" s="40"/>
      <c r="F176" s="217" t="s">
        <v>307</v>
      </c>
      <c r="G176" s="40"/>
      <c r="H176" s="40"/>
      <c r="I176" s="218"/>
      <c r="J176" s="40"/>
      <c r="K176" s="40"/>
      <c r="L176" s="44"/>
      <c r="M176" s="219"/>
      <c r="N176" s="220"/>
      <c r="O176" s="84"/>
      <c r="P176" s="84"/>
      <c r="Q176" s="84"/>
      <c r="R176" s="84"/>
      <c r="S176" s="84"/>
      <c r="T176" s="84"/>
      <c r="U176" s="85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82</v>
      </c>
    </row>
    <row r="177" s="2" customFormat="1">
      <c r="A177" s="38"/>
      <c r="B177" s="39"/>
      <c r="C177" s="40"/>
      <c r="D177" s="221" t="s">
        <v>133</v>
      </c>
      <c r="E177" s="40"/>
      <c r="F177" s="222" t="s">
        <v>308</v>
      </c>
      <c r="G177" s="40"/>
      <c r="H177" s="40"/>
      <c r="I177" s="218"/>
      <c r="J177" s="40"/>
      <c r="K177" s="40"/>
      <c r="L177" s="44"/>
      <c r="M177" s="219"/>
      <c r="N177" s="220"/>
      <c r="O177" s="84"/>
      <c r="P177" s="84"/>
      <c r="Q177" s="84"/>
      <c r="R177" s="84"/>
      <c r="S177" s="84"/>
      <c r="T177" s="84"/>
      <c r="U177" s="85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82</v>
      </c>
    </row>
    <row r="178" s="2" customFormat="1" ht="16.5" customHeight="1">
      <c r="A178" s="38"/>
      <c r="B178" s="39"/>
      <c r="C178" s="203" t="s">
        <v>234</v>
      </c>
      <c r="D178" s="203" t="s">
        <v>124</v>
      </c>
      <c r="E178" s="204" t="s">
        <v>309</v>
      </c>
      <c r="F178" s="205" t="s">
        <v>310</v>
      </c>
      <c r="G178" s="206" t="s">
        <v>127</v>
      </c>
      <c r="H178" s="207">
        <v>200</v>
      </c>
      <c r="I178" s="208"/>
      <c r="J178" s="209">
        <f>ROUND(I178*H178,2)</f>
        <v>0</v>
      </c>
      <c r="K178" s="205" t="s">
        <v>128</v>
      </c>
      <c r="L178" s="44"/>
      <c r="M178" s="210" t="s">
        <v>19</v>
      </c>
      <c r="N178" s="211" t="s">
        <v>43</v>
      </c>
      <c r="O178" s="84"/>
      <c r="P178" s="212">
        <f>O178*H178</f>
        <v>0</v>
      </c>
      <c r="Q178" s="212">
        <v>0.00058</v>
      </c>
      <c r="R178" s="212">
        <f>Q178*H178</f>
        <v>0.11600000000000001</v>
      </c>
      <c r="S178" s="212">
        <v>0.0020699999999999998</v>
      </c>
      <c r="T178" s="212">
        <f>S178*H178</f>
        <v>0.41399999999999998</v>
      </c>
      <c r="U178" s="213" t="s">
        <v>19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4" t="s">
        <v>129</v>
      </c>
      <c r="AT178" s="214" t="s">
        <v>124</v>
      </c>
      <c r="AU178" s="214" t="s">
        <v>82</v>
      </c>
      <c r="AY178" s="17" t="s">
        <v>121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80</v>
      </c>
      <c r="BK178" s="215">
        <f>ROUND(I178*H178,2)</f>
        <v>0</v>
      </c>
      <c r="BL178" s="17" t="s">
        <v>129</v>
      </c>
      <c r="BM178" s="214" t="s">
        <v>311</v>
      </c>
    </row>
    <row r="179" s="2" customFormat="1">
      <c r="A179" s="38"/>
      <c r="B179" s="39"/>
      <c r="C179" s="40"/>
      <c r="D179" s="216" t="s">
        <v>131</v>
      </c>
      <c r="E179" s="40"/>
      <c r="F179" s="217" t="s">
        <v>312</v>
      </c>
      <c r="G179" s="40"/>
      <c r="H179" s="40"/>
      <c r="I179" s="218"/>
      <c r="J179" s="40"/>
      <c r="K179" s="40"/>
      <c r="L179" s="44"/>
      <c r="M179" s="219"/>
      <c r="N179" s="220"/>
      <c r="O179" s="84"/>
      <c r="P179" s="84"/>
      <c r="Q179" s="84"/>
      <c r="R179" s="84"/>
      <c r="S179" s="84"/>
      <c r="T179" s="84"/>
      <c r="U179" s="85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131</v>
      </c>
      <c r="AU179" s="17" t="s">
        <v>82</v>
      </c>
    </row>
    <row r="180" s="2" customFormat="1">
      <c r="A180" s="38"/>
      <c r="B180" s="39"/>
      <c r="C180" s="40"/>
      <c r="D180" s="221" t="s">
        <v>133</v>
      </c>
      <c r="E180" s="40"/>
      <c r="F180" s="222" t="s">
        <v>313</v>
      </c>
      <c r="G180" s="40"/>
      <c r="H180" s="40"/>
      <c r="I180" s="218"/>
      <c r="J180" s="40"/>
      <c r="K180" s="40"/>
      <c r="L180" s="44"/>
      <c r="M180" s="219"/>
      <c r="N180" s="220"/>
      <c r="O180" s="84"/>
      <c r="P180" s="84"/>
      <c r="Q180" s="84"/>
      <c r="R180" s="84"/>
      <c r="S180" s="84"/>
      <c r="T180" s="84"/>
      <c r="U180" s="85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82</v>
      </c>
    </row>
    <row r="181" s="2" customFormat="1" ht="16.5" customHeight="1">
      <c r="A181" s="38"/>
      <c r="B181" s="39"/>
      <c r="C181" s="203" t="s">
        <v>314</v>
      </c>
      <c r="D181" s="203" t="s">
        <v>124</v>
      </c>
      <c r="E181" s="204" t="s">
        <v>315</v>
      </c>
      <c r="F181" s="205" t="s">
        <v>316</v>
      </c>
      <c r="G181" s="206" t="s">
        <v>127</v>
      </c>
      <c r="H181" s="207">
        <v>500</v>
      </c>
      <c r="I181" s="208"/>
      <c r="J181" s="209">
        <f>ROUND(I181*H181,2)</f>
        <v>0</v>
      </c>
      <c r="K181" s="205" t="s">
        <v>128</v>
      </c>
      <c r="L181" s="44"/>
      <c r="M181" s="210" t="s">
        <v>19</v>
      </c>
      <c r="N181" s="211" t="s">
        <v>43</v>
      </c>
      <c r="O181" s="84"/>
      <c r="P181" s="212">
        <f>O181*H181</f>
        <v>0</v>
      </c>
      <c r="Q181" s="212">
        <v>0.00069999999999999999</v>
      </c>
      <c r="R181" s="212">
        <f>Q181*H181</f>
        <v>0.34999999999999998</v>
      </c>
      <c r="S181" s="212">
        <v>0.00249</v>
      </c>
      <c r="T181" s="212">
        <f>S181*H181</f>
        <v>1.2450000000000001</v>
      </c>
      <c r="U181" s="213" t="s">
        <v>19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4" t="s">
        <v>129</v>
      </c>
      <c r="AT181" s="214" t="s">
        <v>124</v>
      </c>
      <c r="AU181" s="214" t="s">
        <v>82</v>
      </c>
      <c r="AY181" s="17" t="s">
        <v>121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80</v>
      </c>
      <c r="BK181" s="215">
        <f>ROUND(I181*H181,2)</f>
        <v>0</v>
      </c>
      <c r="BL181" s="17" t="s">
        <v>129</v>
      </c>
      <c r="BM181" s="214" t="s">
        <v>317</v>
      </c>
    </row>
    <row r="182" s="2" customFormat="1">
      <c r="A182" s="38"/>
      <c r="B182" s="39"/>
      <c r="C182" s="40"/>
      <c r="D182" s="216" t="s">
        <v>131</v>
      </c>
      <c r="E182" s="40"/>
      <c r="F182" s="217" t="s">
        <v>318</v>
      </c>
      <c r="G182" s="40"/>
      <c r="H182" s="40"/>
      <c r="I182" s="218"/>
      <c r="J182" s="40"/>
      <c r="K182" s="40"/>
      <c r="L182" s="44"/>
      <c r="M182" s="219"/>
      <c r="N182" s="220"/>
      <c r="O182" s="84"/>
      <c r="P182" s="84"/>
      <c r="Q182" s="84"/>
      <c r="R182" s="84"/>
      <c r="S182" s="84"/>
      <c r="T182" s="84"/>
      <c r="U182" s="85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82</v>
      </c>
    </row>
    <row r="183" s="2" customFormat="1">
      <c r="A183" s="38"/>
      <c r="B183" s="39"/>
      <c r="C183" s="40"/>
      <c r="D183" s="221" t="s">
        <v>133</v>
      </c>
      <c r="E183" s="40"/>
      <c r="F183" s="222" t="s">
        <v>319</v>
      </c>
      <c r="G183" s="40"/>
      <c r="H183" s="40"/>
      <c r="I183" s="218"/>
      <c r="J183" s="40"/>
      <c r="K183" s="40"/>
      <c r="L183" s="44"/>
      <c r="M183" s="219"/>
      <c r="N183" s="220"/>
      <c r="O183" s="84"/>
      <c r="P183" s="84"/>
      <c r="Q183" s="84"/>
      <c r="R183" s="84"/>
      <c r="S183" s="84"/>
      <c r="T183" s="84"/>
      <c r="U183" s="85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82</v>
      </c>
    </row>
    <row r="184" s="2" customFormat="1" ht="16.5" customHeight="1">
      <c r="A184" s="38"/>
      <c r="B184" s="39"/>
      <c r="C184" s="203" t="s">
        <v>320</v>
      </c>
      <c r="D184" s="203" t="s">
        <v>124</v>
      </c>
      <c r="E184" s="204" t="s">
        <v>321</v>
      </c>
      <c r="F184" s="205" t="s">
        <v>322</v>
      </c>
      <c r="G184" s="206" t="s">
        <v>127</v>
      </c>
      <c r="H184" s="207">
        <v>5</v>
      </c>
      <c r="I184" s="208"/>
      <c r="J184" s="209">
        <f>ROUND(I184*H184,2)</f>
        <v>0</v>
      </c>
      <c r="K184" s="205" t="s">
        <v>128</v>
      </c>
      <c r="L184" s="44"/>
      <c r="M184" s="210" t="s">
        <v>19</v>
      </c>
      <c r="N184" s="211" t="s">
        <v>43</v>
      </c>
      <c r="O184" s="84"/>
      <c r="P184" s="212">
        <f>O184*H184</f>
        <v>0</v>
      </c>
      <c r="Q184" s="212">
        <v>0.00088000000000000003</v>
      </c>
      <c r="R184" s="212">
        <f>Q184*H184</f>
        <v>0.0044000000000000003</v>
      </c>
      <c r="S184" s="212">
        <v>0.0028700000000000002</v>
      </c>
      <c r="T184" s="212">
        <f>S184*H184</f>
        <v>0.014350000000000002</v>
      </c>
      <c r="U184" s="213" t="s">
        <v>19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4" t="s">
        <v>129</v>
      </c>
      <c r="AT184" s="214" t="s">
        <v>124</v>
      </c>
      <c r="AU184" s="214" t="s">
        <v>82</v>
      </c>
      <c r="AY184" s="17" t="s">
        <v>121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80</v>
      </c>
      <c r="BK184" s="215">
        <f>ROUND(I184*H184,2)</f>
        <v>0</v>
      </c>
      <c r="BL184" s="17" t="s">
        <v>129</v>
      </c>
      <c r="BM184" s="214" t="s">
        <v>323</v>
      </c>
    </row>
    <row r="185" s="2" customFormat="1">
      <c r="A185" s="38"/>
      <c r="B185" s="39"/>
      <c r="C185" s="40"/>
      <c r="D185" s="216" t="s">
        <v>131</v>
      </c>
      <c r="E185" s="40"/>
      <c r="F185" s="217" t="s">
        <v>324</v>
      </c>
      <c r="G185" s="40"/>
      <c r="H185" s="40"/>
      <c r="I185" s="218"/>
      <c r="J185" s="40"/>
      <c r="K185" s="40"/>
      <c r="L185" s="44"/>
      <c r="M185" s="219"/>
      <c r="N185" s="220"/>
      <c r="O185" s="84"/>
      <c r="P185" s="84"/>
      <c r="Q185" s="84"/>
      <c r="R185" s="84"/>
      <c r="S185" s="84"/>
      <c r="T185" s="84"/>
      <c r="U185" s="85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131</v>
      </c>
      <c r="AU185" s="17" t="s">
        <v>82</v>
      </c>
    </row>
    <row r="186" s="2" customFormat="1">
      <c r="A186" s="38"/>
      <c r="B186" s="39"/>
      <c r="C186" s="40"/>
      <c r="D186" s="221" t="s">
        <v>133</v>
      </c>
      <c r="E186" s="40"/>
      <c r="F186" s="222" t="s">
        <v>325</v>
      </c>
      <c r="G186" s="40"/>
      <c r="H186" s="40"/>
      <c r="I186" s="218"/>
      <c r="J186" s="40"/>
      <c r="K186" s="40"/>
      <c r="L186" s="44"/>
      <c r="M186" s="219"/>
      <c r="N186" s="220"/>
      <c r="O186" s="84"/>
      <c r="P186" s="84"/>
      <c r="Q186" s="84"/>
      <c r="R186" s="84"/>
      <c r="S186" s="84"/>
      <c r="T186" s="84"/>
      <c r="U186" s="85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133</v>
      </c>
      <c r="AU186" s="17" t="s">
        <v>82</v>
      </c>
    </row>
    <row r="187" s="2" customFormat="1" ht="16.5" customHeight="1">
      <c r="A187" s="38"/>
      <c r="B187" s="39"/>
      <c r="C187" s="203" t="s">
        <v>326</v>
      </c>
      <c r="D187" s="203" t="s">
        <v>124</v>
      </c>
      <c r="E187" s="204" t="s">
        <v>327</v>
      </c>
      <c r="F187" s="205" t="s">
        <v>328</v>
      </c>
      <c r="G187" s="206" t="s">
        <v>127</v>
      </c>
      <c r="H187" s="207">
        <v>2</v>
      </c>
      <c r="I187" s="208"/>
      <c r="J187" s="209">
        <f>ROUND(I187*H187,2)</f>
        <v>0</v>
      </c>
      <c r="K187" s="205" t="s">
        <v>128</v>
      </c>
      <c r="L187" s="44"/>
      <c r="M187" s="210" t="s">
        <v>19</v>
      </c>
      <c r="N187" s="211" t="s">
        <v>43</v>
      </c>
      <c r="O187" s="84"/>
      <c r="P187" s="212">
        <f>O187*H187</f>
        <v>0</v>
      </c>
      <c r="Q187" s="212">
        <v>0.0015399999999999999</v>
      </c>
      <c r="R187" s="212">
        <f>Q187*H187</f>
        <v>0.0030799999999999998</v>
      </c>
      <c r="S187" s="212">
        <v>0.0081300000000000001</v>
      </c>
      <c r="T187" s="212">
        <f>S187*H187</f>
        <v>0.01626</v>
      </c>
      <c r="U187" s="213" t="s">
        <v>19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4" t="s">
        <v>129</v>
      </c>
      <c r="AT187" s="214" t="s">
        <v>124</v>
      </c>
      <c r="AU187" s="214" t="s">
        <v>82</v>
      </c>
      <c r="AY187" s="17" t="s">
        <v>121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80</v>
      </c>
      <c r="BK187" s="215">
        <f>ROUND(I187*H187,2)</f>
        <v>0</v>
      </c>
      <c r="BL187" s="17" t="s">
        <v>129</v>
      </c>
      <c r="BM187" s="214" t="s">
        <v>329</v>
      </c>
    </row>
    <row r="188" s="2" customFormat="1">
      <c r="A188" s="38"/>
      <c r="B188" s="39"/>
      <c r="C188" s="40"/>
      <c r="D188" s="216" t="s">
        <v>131</v>
      </c>
      <c r="E188" s="40"/>
      <c r="F188" s="217" t="s">
        <v>330</v>
      </c>
      <c r="G188" s="40"/>
      <c r="H188" s="40"/>
      <c r="I188" s="218"/>
      <c r="J188" s="40"/>
      <c r="K188" s="40"/>
      <c r="L188" s="44"/>
      <c r="M188" s="219"/>
      <c r="N188" s="220"/>
      <c r="O188" s="84"/>
      <c r="P188" s="84"/>
      <c r="Q188" s="84"/>
      <c r="R188" s="84"/>
      <c r="S188" s="84"/>
      <c r="T188" s="84"/>
      <c r="U188" s="85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82</v>
      </c>
    </row>
    <row r="189" s="2" customFormat="1">
      <c r="A189" s="38"/>
      <c r="B189" s="39"/>
      <c r="C189" s="40"/>
      <c r="D189" s="221" t="s">
        <v>133</v>
      </c>
      <c r="E189" s="40"/>
      <c r="F189" s="222" t="s">
        <v>331</v>
      </c>
      <c r="G189" s="40"/>
      <c r="H189" s="40"/>
      <c r="I189" s="218"/>
      <c r="J189" s="40"/>
      <c r="K189" s="40"/>
      <c r="L189" s="44"/>
      <c r="M189" s="219"/>
      <c r="N189" s="220"/>
      <c r="O189" s="84"/>
      <c r="P189" s="84"/>
      <c r="Q189" s="84"/>
      <c r="R189" s="84"/>
      <c r="S189" s="84"/>
      <c r="T189" s="84"/>
      <c r="U189" s="85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82</v>
      </c>
    </row>
    <row r="190" s="2" customFormat="1" ht="16.5" customHeight="1">
      <c r="A190" s="38"/>
      <c r="B190" s="39"/>
      <c r="C190" s="203" t="s">
        <v>332</v>
      </c>
      <c r="D190" s="203" t="s">
        <v>124</v>
      </c>
      <c r="E190" s="204" t="s">
        <v>333</v>
      </c>
      <c r="F190" s="205" t="s">
        <v>334</v>
      </c>
      <c r="G190" s="206" t="s">
        <v>335</v>
      </c>
      <c r="H190" s="207">
        <v>0.56499999999999995</v>
      </c>
      <c r="I190" s="208"/>
      <c r="J190" s="209">
        <f>ROUND(I190*H190,2)</f>
        <v>0</v>
      </c>
      <c r="K190" s="205" t="s">
        <v>128</v>
      </c>
      <c r="L190" s="44"/>
      <c r="M190" s="210" t="s">
        <v>19</v>
      </c>
      <c r="N190" s="211" t="s">
        <v>43</v>
      </c>
      <c r="O190" s="84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2">
        <f>S190*H190</f>
        <v>0</v>
      </c>
      <c r="U190" s="213" t="s">
        <v>19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4" t="s">
        <v>129</v>
      </c>
      <c r="AT190" s="214" t="s">
        <v>124</v>
      </c>
      <c r="AU190" s="214" t="s">
        <v>82</v>
      </c>
      <c r="AY190" s="17" t="s">
        <v>121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80</v>
      </c>
      <c r="BK190" s="215">
        <f>ROUND(I190*H190,2)</f>
        <v>0</v>
      </c>
      <c r="BL190" s="17" t="s">
        <v>129</v>
      </c>
      <c r="BM190" s="214" t="s">
        <v>336</v>
      </c>
    </row>
    <row r="191" s="2" customFormat="1">
      <c r="A191" s="38"/>
      <c r="B191" s="39"/>
      <c r="C191" s="40"/>
      <c r="D191" s="216" t="s">
        <v>131</v>
      </c>
      <c r="E191" s="40"/>
      <c r="F191" s="217" t="s">
        <v>337</v>
      </c>
      <c r="G191" s="40"/>
      <c r="H191" s="40"/>
      <c r="I191" s="218"/>
      <c r="J191" s="40"/>
      <c r="K191" s="40"/>
      <c r="L191" s="44"/>
      <c r="M191" s="219"/>
      <c r="N191" s="220"/>
      <c r="O191" s="84"/>
      <c r="P191" s="84"/>
      <c r="Q191" s="84"/>
      <c r="R191" s="84"/>
      <c r="S191" s="84"/>
      <c r="T191" s="84"/>
      <c r="U191" s="85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82</v>
      </c>
    </row>
    <row r="192" s="2" customFormat="1">
      <c r="A192" s="38"/>
      <c r="B192" s="39"/>
      <c r="C192" s="40"/>
      <c r="D192" s="221" t="s">
        <v>133</v>
      </c>
      <c r="E192" s="40"/>
      <c r="F192" s="222" t="s">
        <v>338</v>
      </c>
      <c r="G192" s="40"/>
      <c r="H192" s="40"/>
      <c r="I192" s="218"/>
      <c r="J192" s="40"/>
      <c r="K192" s="40"/>
      <c r="L192" s="44"/>
      <c r="M192" s="219"/>
      <c r="N192" s="220"/>
      <c r="O192" s="84"/>
      <c r="P192" s="84"/>
      <c r="Q192" s="84"/>
      <c r="R192" s="84"/>
      <c r="S192" s="84"/>
      <c r="T192" s="84"/>
      <c r="U192" s="85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82</v>
      </c>
    </row>
    <row r="193" s="2" customFormat="1" ht="21.75" customHeight="1">
      <c r="A193" s="38"/>
      <c r="B193" s="39"/>
      <c r="C193" s="203" t="s">
        <v>339</v>
      </c>
      <c r="D193" s="203" t="s">
        <v>124</v>
      </c>
      <c r="E193" s="204" t="s">
        <v>340</v>
      </c>
      <c r="F193" s="205" t="s">
        <v>341</v>
      </c>
      <c r="G193" s="206" t="s">
        <v>335</v>
      </c>
      <c r="H193" s="207">
        <v>0.56499999999999995</v>
      </c>
      <c r="I193" s="208"/>
      <c r="J193" s="209">
        <f>ROUND(I193*H193,2)</f>
        <v>0</v>
      </c>
      <c r="K193" s="205" t="s">
        <v>128</v>
      </c>
      <c r="L193" s="44"/>
      <c r="M193" s="210" t="s">
        <v>19</v>
      </c>
      <c r="N193" s="211" t="s">
        <v>43</v>
      </c>
      <c r="O193" s="84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2">
        <f>S193*H193</f>
        <v>0</v>
      </c>
      <c r="U193" s="213" t="s">
        <v>19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4" t="s">
        <v>129</v>
      </c>
      <c r="AT193" s="214" t="s">
        <v>124</v>
      </c>
      <c r="AU193" s="214" t="s">
        <v>82</v>
      </c>
      <c r="AY193" s="17" t="s">
        <v>121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80</v>
      </c>
      <c r="BK193" s="215">
        <f>ROUND(I193*H193,2)</f>
        <v>0</v>
      </c>
      <c r="BL193" s="17" t="s">
        <v>129</v>
      </c>
      <c r="BM193" s="214" t="s">
        <v>342</v>
      </c>
    </row>
    <row r="194" s="2" customFormat="1">
      <c r="A194" s="38"/>
      <c r="B194" s="39"/>
      <c r="C194" s="40"/>
      <c r="D194" s="216" t="s">
        <v>131</v>
      </c>
      <c r="E194" s="40"/>
      <c r="F194" s="217" t="s">
        <v>343</v>
      </c>
      <c r="G194" s="40"/>
      <c r="H194" s="40"/>
      <c r="I194" s="218"/>
      <c r="J194" s="40"/>
      <c r="K194" s="40"/>
      <c r="L194" s="44"/>
      <c r="M194" s="219"/>
      <c r="N194" s="220"/>
      <c r="O194" s="84"/>
      <c r="P194" s="84"/>
      <c r="Q194" s="84"/>
      <c r="R194" s="84"/>
      <c r="S194" s="84"/>
      <c r="T194" s="84"/>
      <c r="U194" s="85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131</v>
      </c>
      <c r="AU194" s="17" t="s">
        <v>82</v>
      </c>
    </row>
    <row r="195" s="2" customFormat="1">
      <c r="A195" s="38"/>
      <c r="B195" s="39"/>
      <c r="C195" s="40"/>
      <c r="D195" s="221" t="s">
        <v>133</v>
      </c>
      <c r="E195" s="40"/>
      <c r="F195" s="222" t="s">
        <v>344</v>
      </c>
      <c r="G195" s="40"/>
      <c r="H195" s="40"/>
      <c r="I195" s="218"/>
      <c r="J195" s="40"/>
      <c r="K195" s="40"/>
      <c r="L195" s="44"/>
      <c r="M195" s="219"/>
      <c r="N195" s="220"/>
      <c r="O195" s="84"/>
      <c r="P195" s="84"/>
      <c r="Q195" s="84"/>
      <c r="R195" s="84"/>
      <c r="S195" s="84"/>
      <c r="T195" s="84"/>
      <c r="U195" s="85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82</v>
      </c>
    </row>
    <row r="196" s="2" customFormat="1" ht="21.75" customHeight="1">
      <c r="A196" s="38"/>
      <c r="B196" s="39"/>
      <c r="C196" s="203" t="s">
        <v>345</v>
      </c>
      <c r="D196" s="203" t="s">
        <v>124</v>
      </c>
      <c r="E196" s="204" t="s">
        <v>346</v>
      </c>
      <c r="F196" s="205" t="s">
        <v>347</v>
      </c>
      <c r="G196" s="206" t="s">
        <v>335</v>
      </c>
      <c r="H196" s="207">
        <v>0.56499999999999995</v>
      </c>
      <c r="I196" s="208"/>
      <c r="J196" s="209">
        <f>ROUND(I196*H196,2)</f>
        <v>0</v>
      </c>
      <c r="K196" s="205" t="s">
        <v>128</v>
      </c>
      <c r="L196" s="44"/>
      <c r="M196" s="210" t="s">
        <v>19</v>
      </c>
      <c r="N196" s="211" t="s">
        <v>43</v>
      </c>
      <c r="O196" s="84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2">
        <f>S196*H196</f>
        <v>0</v>
      </c>
      <c r="U196" s="213" t="s">
        <v>19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4" t="s">
        <v>129</v>
      </c>
      <c r="AT196" s="214" t="s">
        <v>124</v>
      </c>
      <c r="AU196" s="214" t="s">
        <v>82</v>
      </c>
      <c r="AY196" s="17" t="s">
        <v>121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80</v>
      </c>
      <c r="BK196" s="215">
        <f>ROUND(I196*H196,2)</f>
        <v>0</v>
      </c>
      <c r="BL196" s="17" t="s">
        <v>129</v>
      </c>
      <c r="BM196" s="214" t="s">
        <v>348</v>
      </c>
    </row>
    <row r="197" s="2" customFormat="1">
      <c r="A197" s="38"/>
      <c r="B197" s="39"/>
      <c r="C197" s="40"/>
      <c r="D197" s="216" t="s">
        <v>131</v>
      </c>
      <c r="E197" s="40"/>
      <c r="F197" s="217" t="s">
        <v>349</v>
      </c>
      <c r="G197" s="40"/>
      <c r="H197" s="40"/>
      <c r="I197" s="218"/>
      <c r="J197" s="40"/>
      <c r="K197" s="40"/>
      <c r="L197" s="44"/>
      <c r="M197" s="219"/>
      <c r="N197" s="220"/>
      <c r="O197" s="84"/>
      <c r="P197" s="84"/>
      <c r="Q197" s="84"/>
      <c r="R197" s="84"/>
      <c r="S197" s="84"/>
      <c r="T197" s="84"/>
      <c r="U197" s="85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131</v>
      </c>
      <c r="AU197" s="17" t="s">
        <v>82</v>
      </c>
    </row>
    <row r="198" s="2" customFormat="1">
      <c r="A198" s="38"/>
      <c r="B198" s="39"/>
      <c r="C198" s="40"/>
      <c r="D198" s="221" t="s">
        <v>133</v>
      </c>
      <c r="E198" s="40"/>
      <c r="F198" s="222" t="s">
        <v>350</v>
      </c>
      <c r="G198" s="40"/>
      <c r="H198" s="40"/>
      <c r="I198" s="218"/>
      <c r="J198" s="40"/>
      <c r="K198" s="40"/>
      <c r="L198" s="44"/>
      <c r="M198" s="219"/>
      <c r="N198" s="220"/>
      <c r="O198" s="84"/>
      <c r="P198" s="84"/>
      <c r="Q198" s="84"/>
      <c r="R198" s="84"/>
      <c r="S198" s="84"/>
      <c r="T198" s="84"/>
      <c r="U198" s="85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133</v>
      </c>
      <c r="AU198" s="17" t="s">
        <v>82</v>
      </c>
    </row>
    <row r="199" s="12" customFormat="1" ht="25.92" customHeight="1">
      <c r="A199" s="12"/>
      <c r="B199" s="187"/>
      <c r="C199" s="188"/>
      <c r="D199" s="189" t="s">
        <v>71</v>
      </c>
      <c r="E199" s="190" t="s">
        <v>351</v>
      </c>
      <c r="F199" s="190" t="s">
        <v>352</v>
      </c>
      <c r="G199" s="188"/>
      <c r="H199" s="188"/>
      <c r="I199" s="191"/>
      <c r="J199" s="192">
        <f>BK199</f>
        <v>0</v>
      </c>
      <c r="K199" s="188"/>
      <c r="L199" s="193"/>
      <c r="M199" s="194"/>
      <c r="N199" s="195"/>
      <c r="O199" s="195"/>
      <c r="P199" s="196">
        <f>SUM(P200:P202)</f>
        <v>0</v>
      </c>
      <c r="Q199" s="195"/>
      <c r="R199" s="196">
        <f>SUM(R200:R202)</f>
        <v>0</v>
      </c>
      <c r="S199" s="195"/>
      <c r="T199" s="196">
        <f>SUM(T200:T202)</f>
        <v>0</v>
      </c>
      <c r="U199" s="197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8" t="s">
        <v>147</v>
      </c>
      <c r="AT199" s="199" t="s">
        <v>71</v>
      </c>
      <c r="AU199" s="199" t="s">
        <v>72</v>
      </c>
      <c r="AY199" s="198" t="s">
        <v>121</v>
      </c>
      <c r="BK199" s="200">
        <f>SUM(BK200:BK202)</f>
        <v>0</v>
      </c>
    </row>
    <row r="200" s="2" customFormat="1" ht="16.5" customHeight="1">
      <c r="A200" s="38"/>
      <c r="B200" s="39"/>
      <c r="C200" s="203" t="s">
        <v>353</v>
      </c>
      <c r="D200" s="203" t="s">
        <v>124</v>
      </c>
      <c r="E200" s="204" t="s">
        <v>354</v>
      </c>
      <c r="F200" s="205" t="s">
        <v>355</v>
      </c>
      <c r="G200" s="206" t="s">
        <v>356</v>
      </c>
      <c r="H200" s="207">
        <v>760</v>
      </c>
      <c r="I200" s="208"/>
      <c r="J200" s="209">
        <f>ROUND(I200*H200,2)</f>
        <v>0</v>
      </c>
      <c r="K200" s="205" t="s">
        <v>128</v>
      </c>
      <c r="L200" s="44"/>
      <c r="M200" s="210" t="s">
        <v>19</v>
      </c>
      <c r="N200" s="211" t="s">
        <v>43</v>
      </c>
      <c r="O200" s="84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2">
        <f>S200*H200</f>
        <v>0</v>
      </c>
      <c r="U200" s="213" t="s">
        <v>19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4" t="s">
        <v>357</v>
      </c>
      <c r="AT200" s="214" t="s">
        <v>124</v>
      </c>
      <c r="AU200" s="214" t="s">
        <v>80</v>
      </c>
      <c r="AY200" s="17" t="s">
        <v>121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80</v>
      </c>
      <c r="BK200" s="215">
        <f>ROUND(I200*H200,2)</f>
        <v>0</v>
      </c>
      <c r="BL200" s="17" t="s">
        <v>357</v>
      </c>
      <c r="BM200" s="214" t="s">
        <v>358</v>
      </c>
    </row>
    <row r="201" s="2" customFormat="1">
      <c r="A201" s="38"/>
      <c r="B201" s="39"/>
      <c r="C201" s="40"/>
      <c r="D201" s="216" t="s">
        <v>131</v>
      </c>
      <c r="E201" s="40"/>
      <c r="F201" s="217" t="s">
        <v>359</v>
      </c>
      <c r="G201" s="40"/>
      <c r="H201" s="40"/>
      <c r="I201" s="218"/>
      <c r="J201" s="40"/>
      <c r="K201" s="40"/>
      <c r="L201" s="44"/>
      <c r="M201" s="219"/>
      <c r="N201" s="220"/>
      <c r="O201" s="84"/>
      <c r="P201" s="84"/>
      <c r="Q201" s="84"/>
      <c r="R201" s="84"/>
      <c r="S201" s="84"/>
      <c r="T201" s="84"/>
      <c r="U201" s="85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131</v>
      </c>
      <c r="AU201" s="17" t="s">
        <v>80</v>
      </c>
    </row>
    <row r="202" s="2" customFormat="1">
      <c r="A202" s="38"/>
      <c r="B202" s="39"/>
      <c r="C202" s="40"/>
      <c r="D202" s="221" t="s">
        <v>133</v>
      </c>
      <c r="E202" s="40"/>
      <c r="F202" s="222" t="s">
        <v>360</v>
      </c>
      <c r="G202" s="40"/>
      <c r="H202" s="40"/>
      <c r="I202" s="218"/>
      <c r="J202" s="40"/>
      <c r="K202" s="40"/>
      <c r="L202" s="44"/>
      <c r="M202" s="243"/>
      <c r="N202" s="244"/>
      <c r="O202" s="245"/>
      <c r="P202" s="245"/>
      <c r="Q202" s="245"/>
      <c r="R202" s="245"/>
      <c r="S202" s="245"/>
      <c r="T202" s="245"/>
      <c r="U202" s="246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133</v>
      </c>
      <c r="AU202" s="17" t="s">
        <v>80</v>
      </c>
    </row>
    <row r="203" s="2" customFormat="1" ht="6.96" customHeight="1">
      <c r="A203" s="38"/>
      <c r="B203" s="59"/>
      <c r="C203" s="60"/>
      <c r="D203" s="60"/>
      <c r="E203" s="60"/>
      <c r="F203" s="60"/>
      <c r="G203" s="60"/>
      <c r="H203" s="60"/>
      <c r="I203" s="60"/>
      <c r="J203" s="60"/>
      <c r="K203" s="60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PUd1M0PFeOD12zVtKLcRtJlsuwpUWzXZ8v5n6G9kCHQyx8K4E9QzMJl4IQycpJNaxsz6NPg+5J8GzqS0aFI75A==" hashValue="R7POFDLzYpq59izbkDeT5D13j0rkstLBLGaskG3hn13Ly2vLsDOnm046cAawjbq1qSQmR7JZ/FAx8tEh/5AkQA==" algorithmName="SHA-512" password="CC35"/>
  <autoFilter ref="C81:K2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2/722130913"/>
    <hyperlink ref="F90" r:id="rId2" display="https://podminky.urs.cz/item/CS_URS_2024_02/722131902"/>
    <hyperlink ref="F93" r:id="rId3" display="https://podminky.urs.cz/item/CS_URS_2024_02/722131903"/>
    <hyperlink ref="F96" r:id="rId4" display="https://podminky.urs.cz/item/CS_URS_2024_02/722131904"/>
    <hyperlink ref="F99" r:id="rId5" display="https://podminky.urs.cz/item/CS_URS_2024_02/722131905"/>
    <hyperlink ref="F102" r:id="rId6" display="https://podminky.urs.cz/item/CS_URS_2024_02/722131921"/>
    <hyperlink ref="F105" r:id="rId7" display="https://podminky.urs.cz/item/CS_URS_2024_02/722131922"/>
    <hyperlink ref="F108" r:id="rId8" display="https://podminky.urs.cz/item/CS_URS_2024_02/722131931"/>
    <hyperlink ref="F111" r:id="rId9" display="https://podminky.urs.cz/item/CS_URS_2024_02/722131932"/>
    <hyperlink ref="F114" r:id="rId10" display="https://podminky.urs.cz/item/CS_URS_2024_02/722170942"/>
    <hyperlink ref="F117" r:id="rId11" display="https://podminky.urs.cz/item/CS_URS_2024_02/722170943"/>
    <hyperlink ref="F120" r:id="rId12" display="https://podminky.urs.cz/item/CS_URS_2024_02/722170944"/>
    <hyperlink ref="F123" r:id="rId13" display="https://podminky.urs.cz/item/CS_URS_2024_02/722170945"/>
    <hyperlink ref="F126" r:id="rId14" display="https://podminky.urs.cz/item/CS_URS_2024_02/722171911"/>
    <hyperlink ref="F129" r:id="rId15" display="https://podminky.urs.cz/item/CS_URS_2024_02/722171912"/>
    <hyperlink ref="F132" r:id="rId16" display="https://podminky.urs.cz/item/CS_URS_2024_02/722171913"/>
    <hyperlink ref="F135" r:id="rId17" display="https://podminky.urs.cz/item/CS_URS_2024_02/722171931"/>
    <hyperlink ref="F141" r:id="rId18" display="https://podminky.urs.cz/item/CS_URS_2024_02/722171932"/>
    <hyperlink ref="F147" r:id="rId19" display="https://podminky.urs.cz/item/CS_URS_2024_02/722171933"/>
    <hyperlink ref="F153" r:id="rId20" display="https://podminky.urs.cz/item/CS_URS_2024_02/722173911"/>
    <hyperlink ref="F156" r:id="rId21" display="https://podminky.urs.cz/item/CS_URS_2024_02/722173912"/>
    <hyperlink ref="F159" r:id="rId22" display="https://podminky.urs.cz/item/CS_URS_2024_02/722173913"/>
    <hyperlink ref="F162" r:id="rId23" display="https://podminky.urs.cz/item/CS_URS_2024_02/722190901"/>
    <hyperlink ref="F165" r:id="rId24" display="https://podminky.urs.cz/item/CS_URS_2024_02/722260811"/>
    <hyperlink ref="F168" r:id="rId25" display="https://podminky.urs.cz/item/CS_URS_2024_02/722260812"/>
    <hyperlink ref="F171" r:id="rId26" display="https://podminky.urs.cz/item/CS_URS_2024_02/722260813"/>
    <hyperlink ref="F174" r:id="rId27" display="https://podminky.urs.cz/item/CS_URS_2024_02/722260814"/>
    <hyperlink ref="F177" r:id="rId28" display="https://podminky.urs.cz/item/CS_URS_2024_02/722261902"/>
    <hyperlink ref="F180" r:id="rId29" display="https://podminky.urs.cz/item/CS_URS_2024_02/722261921"/>
    <hyperlink ref="F183" r:id="rId30" display="https://podminky.urs.cz/item/CS_URS_2024_02/722261922"/>
    <hyperlink ref="F186" r:id="rId31" display="https://podminky.urs.cz/item/CS_URS_2024_02/722261923"/>
    <hyperlink ref="F189" r:id="rId32" display="https://podminky.urs.cz/item/CS_URS_2024_02/722261924"/>
    <hyperlink ref="F192" r:id="rId33" display="https://podminky.urs.cz/item/CS_URS_2024_02/998722111"/>
    <hyperlink ref="F195" r:id="rId34" display="https://podminky.urs.cz/item/CS_URS_2024_02/998722112"/>
    <hyperlink ref="F198" r:id="rId35" display="https://podminky.urs.cz/item/CS_URS_2024_02/998722113"/>
    <hyperlink ref="F202" r:id="rId36" display="https://podminky.urs.cz/item/CS_URS_2024_02/HZS2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Výměny měřidel u OŘ Ústí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361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ROUND((SUM(BE83:BE171)),  2)</f>
        <v>0</v>
      </c>
      <c r="G33" s="38"/>
      <c r="H33" s="38"/>
      <c r="I33" s="148">
        <v>0.20999999999999999</v>
      </c>
      <c r="J33" s="147">
        <f>ROUND(((SUM(BE83:BE171))*I33),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ROUND((SUM(BF83:BF171)),  2)</f>
        <v>0</v>
      </c>
      <c r="G34" s="38"/>
      <c r="H34" s="38"/>
      <c r="I34" s="148">
        <v>0.12</v>
      </c>
      <c r="J34" s="147">
        <f>ROUND(((SUM(BF83:BF171))*I34),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ROUND((SUM(BG83:BG171)),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ROUND((SUM(BH83:BH171)),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ROUND((SUM(BI83:BI171)),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Výměny měřidel u OŘ Ústí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PS02 - Teplo - výměny měřidel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362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363</v>
      </c>
      <c r="E62" s="174"/>
      <c r="F62" s="174"/>
      <c r="G62" s="174"/>
      <c r="H62" s="174"/>
      <c r="I62" s="174"/>
      <c r="J62" s="175">
        <f>J98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104</v>
      </c>
      <c r="E63" s="168"/>
      <c r="F63" s="168"/>
      <c r="G63" s="168"/>
      <c r="H63" s="168"/>
      <c r="I63" s="168"/>
      <c r="J63" s="169">
        <f>J168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Výměny měřidel u OŘ Ústí nad Labem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PS02 - Teplo - výměny měřidel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26. 11. 2024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Správa železnic, státní organizace</v>
      </c>
      <c r="G79" s="40"/>
      <c r="H79" s="40"/>
      <c r="I79" s="32" t="s">
        <v>33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>Správa železnic, státní organizace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106</v>
      </c>
      <c r="D82" s="180" t="s">
        <v>57</v>
      </c>
      <c r="E82" s="180" t="s">
        <v>53</v>
      </c>
      <c r="F82" s="180" t="s">
        <v>54</v>
      </c>
      <c r="G82" s="180" t="s">
        <v>107</v>
      </c>
      <c r="H82" s="180" t="s">
        <v>108</v>
      </c>
      <c r="I82" s="180" t="s">
        <v>109</v>
      </c>
      <c r="J82" s="180" t="s">
        <v>100</v>
      </c>
      <c r="K82" s="181" t="s">
        <v>110</v>
      </c>
      <c r="L82" s="182"/>
      <c r="M82" s="92" t="s">
        <v>19</v>
      </c>
      <c r="N82" s="93" t="s">
        <v>42</v>
      </c>
      <c r="O82" s="93" t="s">
        <v>111</v>
      </c>
      <c r="P82" s="93" t="s">
        <v>112</v>
      </c>
      <c r="Q82" s="93" t="s">
        <v>113</v>
      </c>
      <c r="R82" s="93" t="s">
        <v>114</v>
      </c>
      <c r="S82" s="93" t="s">
        <v>115</v>
      </c>
      <c r="T82" s="93" t="s">
        <v>116</v>
      </c>
      <c r="U82" s="94" t="s">
        <v>117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118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P84+P168</f>
        <v>0</v>
      </c>
      <c r="Q83" s="96"/>
      <c r="R83" s="185">
        <f>R84+R168</f>
        <v>0.03305000000000001</v>
      </c>
      <c r="S83" s="96"/>
      <c r="T83" s="185">
        <f>T84+T168</f>
        <v>0.12825000000000003</v>
      </c>
      <c r="U83" s="9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101</v>
      </c>
      <c r="BK83" s="186">
        <f>BK84+BK168</f>
        <v>0</v>
      </c>
    </row>
    <row r="84" s="12" customFormat="1" ht="25.92" customHeight="1">
      <c r="A84" s="12"/>
      <c r="B84" s="187"/>
      <c r="C84" s="188"/>
      <c r="D84" s="189" t="s">
        <v>71</v>
      </c>
      <c r="E84" s="190" t="s">
        <v>119</v>
      </c>
      <c r="F84" s="190" t="s">
        <v>120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P85+P98</f>
        <v>0</v>
      </c>
      <c r="Q84" s="195"/>
      <c r="R84" s="196">
        <f>R85+R98</f>
        <v>0.03305000000000001</v>
      </c>
      <c r="S84" s="195"/>
      <c r="T84" s="196">
        <f>T85+T98</f>
        <v>0.12825000000000003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82</v>
      </c>
      <c r="AT84" s="199" t="s">
        <v>71</v>
      </c>
      <c r="AU84" s="199" t="s">
        <v>72</v>
      </c>
      <c r="AY84" s="198" t="s">
        <v>121</v>
      </c>
      <c r="BK84" s="200">
        <f>BK85+BK98</f>
        <v>0</v>
      </c>
    </row>
    <row r="85" s="12" customFormat="1" ht="22.8" customHeight="1">
      <c r="A85" s="12"/>
      <c r="B85" s="187"/>
      <c r="C85" s="188"/>
      <c r="D85" s="189" t="s">
        <v>71</v>
      </c>
      <c r="E85" s="201" t="s">
        <v>364</v>
      </c>
      <c r="F85" s="201" t="s">
        <v>365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SUM(P86:P97)</f>
        <v>0</v>
      </c>
      <c r="Q85" s="195"/>
      <c r="R85" s="196">
        <f>SUM(R86:R97)</f>
        <v>0.00035000000000000005</v>
      </c>
      <c r="S85" s="195"/>
      <c r="T85" s="196">
        <f>SUM(T86:T97)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71</v>
      </c>
      <c r="AU85" s="199" t="s">
        <v>80</v>
      </c>
      <c r="AY85" s="198" t="s">
        <v>121</v>
      </c>
      <c r="BK85" s="200">
        <f>SUM(BK86:BK97)</f>
        <v>0</v>
      </c>
    </row>
    <row r="86" s="2" customFormat="1" ht="16.5" customHeight="1">
      <c r="A86" s="38"/>
      <c r="B86" s="39"/>
      <c r="C86" s="203" t="s">
        <v>80</v>
      </c>
      <c r="D86" s="203" t="s">
        <v>124</v>
      </c>
      <c r="E86" s="204" t="s">
        <v>366</v>
      </c>
      <c r="F86" s="205" t="s">
        <v>367</v>
      </c>
      <c r="G86" s="206" t="s">
        <v>127</v>
      </c>
      <c r="H86" s="207">
        <v>5</v>
      </c>
      <c r="I86" s="208"/>
      <c r="J86" s="209">
        <f>ROUND(I86*H86,2)</f>
        <v>0</v>
      </c>
      <c r="K86" s="205" t="s">
        <v>128</v>
      </c>
      <c r="L86" s="44"/>
      <c r="M86" s="210" t="s">
        <v>19</v>
      </c>
      <c r="N86" s="211" t="s">
        <v>43</v>
      </c>
      <c r="O86" s="84"/>
      <c r="P86" s="212">
        <f>O86*H86</f>
        <v>0</v>
      </c>
      <c r="Q86" s="212">
        <v>1.0000000000000001E-05</v>
      </c>
      <c r="R86" s="212">
        <f>Q86*H86</f>
        <v>5.0000000000000002E-05</v>
      </c>
      <c r="S86" s="212">
        <v>0</v>
      </c>
      <c r="T86" s="212">
        <f>S86*H86</f>
        <v>0</v>
      </c>
      <c r="U86" s="213" t="s">
        <v>19</v>
      </c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4" t="s">
        <v>129</v>
      </c>
      <c r="AT86" s="214" t="s">
        <v>124</v>
      </c>
      <c r="AU86" s="214" t="s">
        <v>82</v>
      </c>
      <c r="AY86" s="17" t="s">
        <v>121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7" t="s">
        <v>80</v>
      </c>
      <c r="BK86" s="215">
        <f>ROUND(I86*H86,2)</f>
        <v>0</v>
      </c>
      <c r="BL86" s="17" t="s">
        <v>129</v>
      </c>
      <c r="BM86" s="214" t="s">
        <v>368</v>
      </c>
    </row>
    <row r="87" s="2" customFormat="1">
      <c r="A87" s="38"/>
      <c r="B87" s="39"/>
      <c r="C87" s="40"/>
      <c r="D87" s="216" t="s">
        <v>131</v>
      </c>
      <c r="E87" s="40"/>
      <c r="F87" s="217" t="s">
        <v>369</v>
      </c>
      <c r="G87" s="40"/>
      <c r="H87" s="40"/>
      <c r="I87" s="218"/>
      <c r="J87" s="40"/>
      <c r="K87" s="40"/>
      <c r="L87" s="44"/>
      <c r="M87" s="219"/>
      <c r="N87" s="220"/>
      <c r="O87" s="84"/>
      <c r="P87" s="84"/>
      <c r="Q87" s="84"/>
      <c r="R87" s="84"/>
      <c r="S87" s="84"/>
      <c r="T87" s="84"/>
      <c r="U87" s="8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82</v>
      </c>
    </row>
    <row r="88" s="2" customFormat="1">
      <c r="A88" s="38"/>
      <c r="B88" s="39"/>
      <c r="C88" s="40"/>
      <c r="D88" s="221" t="s">
        <v>133</v>
      </c>
      <c r="E88" s="40"/>
      <c r="F88" s="222" t="s">
        <v>370</v>
      </c>
      <c r="G88" s="40"/>
      <c r="H88" s="40"/>
      <c r="I88" s="218"/>
      <c r="J88" s="40"/>
      <c r="K88" s="40"/>
      <c r="L88" s="44"/>
      <c r="M88" s="219"/>
      <c r="N88" s="220"/>
      <c r="O88" s="84"/>
      <c r="P88" s="84"/>
      <c r="Q88" s="84"/>
      <c r="R88" s="84"/>
      <c r="S88" s="84"/>
      <c r="T88" s="84"/>
      <c r="U88" s="85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133</v>
      </c>
      <c r="AU88" s="17" t="s">
        <v>82</v>
      </c>
    </row>
    <row r="89" s="2" customFormat="1" ht="16.5" customHeight="1">
      <c r="A89" s="38"/>
      <c r="B89" s="39"/>
      <c r="C89" s="203" t="s">
        <v>82</v>
      </c>
      <c r="D89" s="203" t="s">
        <v>124</v>
      </c>
      <c r="E89" s="204" t="s">
        <v>371</v>
      </c>
      <c r="F89" s="205" t="s">
        <v>372</v>
      </c>
      <c r="G89" s="206" t="s">
        <v>127</v>
      </c>
      <c r="H89" s="207">
        <v>10</v>
      </c>
      <c r="I89" s="208"/>
      <c r="J89" s="209">
        <f>ROUND(I89*H89,2)</f>
        <v>0</v>
      </c>
      <c r="K89" s="205" t="s">
        <v>128</v>
      </c>
      <c r="L89" s="44"/>
      <c r="M89" s="210" t="s">
        <v>19</v>
      </c>
      <c r="N89" s="211" t="s">
        <v>43</v>
      </c>
      <c r="O89" s="84"/>
      <c r="P89" s="212">
        <f>O89*H89</f>
        <v>0</v>
      </c>
      <c r="Q89" s="212">
        <v>1.0000000000000001E-05</v>
      </c>
      <c r="R89" s="212">
        <f>Q89*H89</f>
        <v>0.00010000000000000001</v>
      </c>
      <c r="S89" s="212">
        <v>0</v>
      </c>
      <c r="T89" s="212">
        <f>S89*H89</f>
        <v>0</v>
      </c>
      <c r="U89" s="213" t="s">
        <v>19</v>
      </c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4" t="s">
        <v>129</v>
      </c>
      <c r="AT89" s="214" t="s">
        <v>124</v>
      </c>
      <c r="AU89" s="214" t="s">
        <v>82</v>
      </c>
      <c r="AY89" s="17" t="s">
        <v>121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7" t="s">
        <v>80</v>
      </c>
      <c r="BK89" s="215">
        <f>ROUND(I89*H89,2)</f>
        <v>0</v>
      </c>
      <c r="BL89" s="17" t="s">
        <v>129</v>
      </c>
      <c r="BM89" s="214" t="s">
        <v>373</v>
      </c>
    </row>
    <row r="90" s="2" customFormat="1">
      <c r="A90" s="38"/>
      <c r="B90" s="39"/>
      <c r="C90" s="40"/>
      <c r="D90" s="216" t="s">
        <v>131</v>
      </c>
      <c r="E90" s="40"/>
      <c r="F90" s="217" t="s">
        <v>374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82</v>
      </c>
    </row>
    <row r="91" s="2" customFormat="1">
      <c r="A91" s="38"/>
      <c r="B91" s="39"/>
      <c r="C91" s="40"/>
      <c r="D91" s="221" t="s">
        <v>133</v>
      </c>
      <c r="E91" s="40"/>
      <c r="F91" s="222" t="s">
        <v>375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82</v>
      </c>
    </row>
    <row r="92" s="2" customFormat="1" ht="16.5" customHeight="1">
      <c r="A92" s="38"/>
      <c r="B92" s="39"/>
      <c r="C92" s="203" t="s">
        <v>141</v>
      </c>
      <c r="D92" s="203" t="s">
        <v>124</v>
      </c>
      <c r="E92" s="204" t="s">
        <v>376</v>
      </c>
      <c r="F92" s="205" t="s">
        <v>377</v>
      </c>
      <c r="G92" s="206" t="s">
        <v>127</v>
      </c>
      <c r="H92" s="207">
        <v>10</v>
      </c>
      <c r="I92" s="208"/>
      <c r="J92" s="209">
        <f>ROUND(I92*H92,2)</f>
        <v>0</v>
      </c>
      <c r="K92" s="205" t="s">
        <v>128</v>
      </c>
      <c r="L92" s="44"/>
      <c r="M92" s="210" t="s">
        <v>19</v>
      </c>
      <c r="N92" s="211" t="s">
        <v>43</v>
      </c>
      <c r="O92" s="84"/>
      <c r="P92" s="212">
        <f>O92*H92</f>
        <v>0</v>
      </c>
      <c r="Q92" s="212">
        <v>1.0000000000000001E-05</v>
      </c>
      <c r="R92" s="212">
        <f>Q92*H92</f>
        <v>0.00010000000000000001</v>
      </c>
      <c r="S92" s="212">
        <v>0</v>
      </c>
      <c r="T92" s="212">
        <f>S92*H92</f>
        <v>0</v>
      </c>
      <c r="U92" s="213" t="s">
        <v>19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4" t="s">
        <v>129</v>
      </c>
      <c r="AT92" s="214" t="s">
        <v>124</v>
      </c>
      <c r="AU92" s="214" t="s">
        <v>82</v>
      </c>
      <c r="AY92" s="17" t="s">
        <v>121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7" t="s">
        <v>80</v>
      </c>
      <c r="BK92" s="215">
        <f>ROUND(I92*H92,2)</f>
        <v>0</v>
      </c>
      <c r="BL92" s="17" t="s">
        <v>129</v>
      </c>
      <c r="BM92" s="214" t="s">
        <v>378</v>
      </c>
    </row>
    <row r="93" s="2" customFormat="1">
      <c r="A93" s="38"/>
      <c r="B93" s="39"/>
      <c r="C93" s="40"/>
      <c r="D93" s="216" t="s">
        <v>131</v>
      </c>
      <c r="E93" s="40"/>
      <c r="F93" s="217" t="s">
        <v>379</v>
      </c>
      <c r="G93" s="40"/>
      <c r="H93" s="40"/>
      <c r="I93" s="218"/>
      <c r="J93" s="40"/>
      <c r="K93" s="40"/>
      <c r="L93" s="44"/>
      <c r="M93" s="219"/>
      <c r="N93" s="220"/>
      <c r="O93" s="84"/>
      <c r="P93" s="84"/>
      <c r="Q93" s="84"/>
      <c r="R93" s="84"/>
      <c r="S93" s="84"/>
      <c r="T93" s="84"/>
      <c r="U93" s="8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82</v>
      </c>
    </row>
    <row r="94" s="2" customFormat="1">
      <c r="A94" s="38"/>
      <c r="B94" s="39"/>
      <c r="C94" s="40"/>
      <c r="D94" s="221" t="s">
        <v>133</v>
      </c>
      <c r="E94" s="40"/>
      <c r="F94" s="222" t="s">
        <v>380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133</v>
      </c>
      <c r="AU94" s="17" t="s">
        <v>82</v>
      </c>
    </row>
    <row r="95" s="2" customFormat="1" ht="16.5" customHeight="1">
      <c r="A95" s="38"/>
      <c r="B95" s="39"/>
      <c r="C95" s="203" t="s">
        <v>147</v>
      </c>
      <c r="D95" s="203" t="s">
        <v>124</v>
      </c>
      <c r="E95" s="204" t="s">
        <v>381</v>
      </c>
      <c r="F95" s="205" t="s">
        <v>382</v>
      </c>
      <c r="G95" s="206" t="s">
        <v>127</v>
      </c>
      <c r="H95" s="207">
        <v>5</v>
      </c>
      <c r="I95" s="208"/>
      <c r="J95" s="209">
        <f>ROUND(I95*H95,2)</f>
        <v>0</v>
      </c>
      <c r="K95" s="205" t="s">
        <v>128</v>
      </c>
      <c r="L95" s="44"/>
      <c r="M95" s="210" t="s">
        <v>19</v>
      </c>
      <c r="N95" s="211" t="s">
        <v>43</v>
      </c>
      <c r="O95" s="84"/>
      <c r="P95" s="212">
        <f>O95*H95</f>
        <v>0</v>
      </c>
      <c r="Q95" s="212">
        <v>2.0000000000000002E-05</v>
      </c>
      <c r="R95" s="212">
        <f>Q95*H95</f>
        <v>0.00010000000000000001</v>
      </c>
      <c r="S95" s="212">
        <v>0</v>
      </c>
      <c r="T95" s="212">
        <f>S95*H95</f>
        <v>0</v>
      </c>
      <c r="U95" s="213" t="s">
        <v>19</v>
      </c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4" t="s">
        <v>129</v>
      </c>
      <c r="AT95" s="214" t="s">
        <v>124</v>
      </c>
      <c r="AU95" s="214" t="s">
        <v>82</v>
      </c>
      <c r="AY95" s="17" t="s">
        <v>121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80</v>
      </c>
      <c r="BK95" s="215">
        <f>ROUND(I95*H95,2)</f>
        <v>0</v>
      </c>
      <c r="BL95" s="17" t="s">
        <v>129</v>
      </c>
      <c r="BM95" s="214" t="s">
        <v>383</v>
      </c>
    </row>
    <row r="96" s="2" customFormat="1">
      <c r="A96" s="38"/>
      <c r="B96" s="39"/>
      <c r="C96" s="40"/>
      <c r="D96" s="216" t="s">
        <v>131</v>
      </c>
      <c r="E96" s="40"/>
      <c r="F96" s="217" t="s">
        <v>384</v>
      </c>
      <c r="G96" s="40"/>
      <c r="H96" s="40"/>
      <c r="I96" s="218"/>
      <c r="J96" s="40"/>
      <c r="K96" s="40"/>
      <c r="L96" s="44"/>
      <c r="M96" s="219"/>
      <c r="N96" s="220"/>
      <c r="O96" s="84"/>
      <c r="P96" s="84"/>
      <c r="Q96" s="84"/>
      <c r="R96" s="84"/>
      <c r="S96" s="84"/>
      <c r="T96" s="84"/>
      <c r="U96" s="85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82</v>
      </c>
    </row>
    <row r="97" s="2" customFormat="1">
      <c r="A97" s="38"/>
      <c r="B97" s="39"/>
      <c r="C97" s="40"/>
      <c r="D97" s="221" t="s">
        <v>133</v>
      </c>
      <c r="E97" s="40"/>
      <c r="F97" s="222" t="s">
        <v>385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133</v>
      </c>
      <c r="AU97" s="17" t="s">
        <v>82</v>
      </c>
    </row>
    <row r="98" s="12" customFormat="1" ht="22.8" customHeight="1">
      <c r="A98" s="12"/>
      <c r="B98" s="187"/>
      <c r="C98" s="188"/>
      <c r="D98" s="189" t="s">
        <v>71</v>
      </c>
      <c r="E98" s="201" t="s">
        <v>386</v>
      </c>
      <c r="F98" s="201" t="s">
        <v>387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SUM(P99:P167)</f>
        <v>0</v>
      </c>
      <c r="Q98" s="195"/>
      <c r="R98" s="196">
        <f>SUM(R99:R167)</f>
        <v>0.032700000000000007</v>
      </c>
      <c r="S98" s="195"/>
      <c r="T98" s="196">
        <f>SUM(T99:T167)</f>
        <v>0.12825000000000003</v>
      </c>
      <c r="U98" s="197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82</v>
      </c>
      <c r="AT98" s="199" t="s">
        <v>71</v>
      </c>
      <c r="AU98" s="199" t="s">
        <v>80</v>
      </c>
      <c r="AY98" s="198" t="s">
        <v>121</v>
      </c>
      <c r="BK98" s="200">
        <f>SUM(BK99:BK167)</f>
        <v>0</v>
      </c>
    </row>
    <row r="99" s="2" customFormat="1" ht="16.5" customHeight="1">
      <c r="A99" s="38"/>
      <c r="B99" s="39"/>
      <c r="C99" s="203" t="s">
        <v>153</v>
      </c>
      <c r="D99" s="203" t="s">
        <v>124</v>
      </c>
      <c r="E99" s="204" t="s">
        <v>388</v>
      </c>
      <c r="F99" s="205" t="s">
        <v>389</v>
      </c>
      <c r="G99" s="206" t="s">
        <v>127</v>
      </c>
      <c r="H99" s="207">
        <v>5</v>
      </c>
      <c r="I99" s="208"/>
      <c r="J99" s="209">
        <f>ROUND(I99*H99,2)</f>
        <v>0</v>
      </c>
      <c r="K99" s="205" t="s">
        <v>128</v>
      </c>
      <c r="L99" s="44"/>
      <c r="M99" s="210" t="s">
        <v>19</v>
      </c>
      <c r="N99" s="211" t="s">
        <v>43</v>
      </c>
      <c r="O99" s="84"/>
      <c r="P99" s="212">
        <f>O99*H99</f>
        <v>0</v>
      </c>
      <c r="Q99" s="212">
        <v>2.0000000000000002E-05</v>
      </c>
      <c r="R99" s="212">
        <f>Q99*H99</f>
        <v>0.00010000000000000001</v>
      </c>
      <c r="S99" s="212">
        <v>0.014</v>
      </c>
      <c r="T99" s="212">
        <f>S99*H99</f>
        <v>0.070000000000000007</v>
      </c>
      <c r="U99" s="213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4" t="s">
        <v>129</v>
      </c>
      <c r="AT99" s="214" t="s">
        <v>124</v>
      </c>
      <c r="AU99" s="214" t="s">
        <v>82</v>
      </c>
      <c r="AY99" s="17" t="s">
        <v>121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80</v>
      </c>
      <c r="BK99" s="215">
        <f>ROUND(I99*H99,2)</f>
        <v>0</v>
      </c>
      <c r="BL99" s="17" t="s">
        <v>129</v>
      </c>
      <c r="BM99" s="214" t="s">
        <v>390</v>
      </c>
    </row>
    <row r="100" s="2" customFormat="1">
      <c r="A100" s="38"/>
      <c r="B100" s="39"/>
      <c r="C100" s="40"/>
      <c r="D100" s="216" t="s">
        <v>131</v>
      </c>
      <c r="E100" s="40"/>
      <c r="F100" s="217" t="s">
        <v>391</v>
      </c>
      <c r="G100" s="40"/>
      <c r="H100" s="40"/>
      <c r="I100" s="218"/>
      <c r="J100" s="40"/>
      <c r="K100" s="40"/>
      <c r="L100" s="44"/>
      <c r="M100" s="219"/>
      <c r="N100" s="220"/>
      <c r="O100" s="84"/>
      <c r="P100" s="84"/>
      <c r="Q100" s="84"/>
      <c r="R100" s="84"/>
      <c r="S100" s="84"/>
      <c r="T100" s="84"/>
      <c r="U100" s="85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82</v>
      </c>
    </row>
    <row r="101" s="2" customFormat="1">
      <c r="A101" s="38"/>
      <c r="B101" s="39"/>
      <c r="C101" s="40"/>
      <c r="D101" s="221" t="s">
        <v>133</v>
      </c>
      <c r="E101" s="40"/>
      <c r="F101" s="222" t="s">
        <v>392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133</v>
      </c>
      <c r="AU101" s="17" t="s">
        <v>82</v>
      </c>
    </row>
    <row r="102" s="2" customFormat="1" ht="16.5" customHeight="1">
      <c r="A102" s="38"/>
      <c r="B102" s="39"/>
      <c r="C102" s="203" t="s">
        <v>159</v>
      </c>
      <c r="D102" s="203" t="s">
        <v>124</v>
      </c>
      <c r="E102" s="204" t="s">
        <v>393</v>
      </c>
      <c r="F102" s="205" t="s">
        <v>394</v>
      </c>
      <c r="G102" s="206" t="s">
        <v>127</v>
      </c>
      <c r="H102" s="207">
        <v>5</v>
      </c>
      <c r="I102" s="208"/>
      <c r="J102" s="209">
        <f>ROUND(I102*H102,2)</f>
        <v>0</v>
      </c>
      <c r="K102" s="205" t="s">
        <v>128</v>
      </c>
      <c r="L102" s="44"/>
      <c r="M102" s="210" t="s">
        <v>19</v>
      </c>
      <c r="N102" s="211" t="s">
        <v>43</v>
      </c>
      <c r="O102" s="84"/>
      <c r="P102" s="212">
        <f>O102*H102</f>
        <v>0</v>
      </c>
      <c r="Q102" s="212">
        <v>2.0000000000000002E-05</v>
      </c>
      <c r="R102" s="212">
        <f>Q102*H102</f>
        <v>0.00010000000000000001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129</v>
      </c>
      <c r="AT102" s="214" t="s">
        <v>124</v>
      </c>
      <c r="AU102" s="214" t="s">
        <v>82</v>
      </c>
      <c r="AY102" s="17" t="s">
        <v>121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80</v>
      </c>
      <c r="BK102" s="215">
        <f>ROUND(I102*H102,2)</f>
        <v>0</v>
      </c>
      <c r="BL102" s="17" t="s">
        <v>129</v>
      </c>
      <c r="BM102" s="214" t="s">
        <v>395</v>
      </c>
    </row>
    <row r="103" s="2" customFormat="1">
      <c r="A103" s="38"/>
      <c r="B103" s="39"/>
      <c r="C103" s="40"/>
      <c r="D103" s="216" t="s">
        <v>131</v>
      </c>
      <c r="E103" s="40"/>
      <c r="F103" s="217" t="s">
        <v>396</v>
      </c>
      <c r="G103" s="40"/>
      <c r="H103" s="40"/>
      <c r="I103" s="218"/>
      <c r="J103" s="40"/>
      <c r="K103" s="40"/>
      <c r="L103" s="44"/>
      <c r="M103" s="219"/>
      <c r="N103" s="22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82</v>
      </c>
    </row>
    <row r="104" s="2" customFormat="1">
      <c r="A104" s="38"/>
      <c r="B104" s="39"/>
      <c r="C104" s="40"/>
      <c r="D104" s="221" t="s">
        <v>133</v>
      </c>
      <c r="E104" s="40"/>
      <c r="F104" s="222" t="s">
        <v>397</v>
      </c>
      <c r="G104" s="40"/>
      <c r="H104" s="40"/>
      <c r="I104" s="218"/>
      <c r="J104" s="40"/>
      <c r="K104" s="40"/>
      <c r="L104" s="44"/>
      <c r="M104" s="219"/>
      <c r="N104" s="22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133</v>
      </c>
      <c r="AU104" s="17" t="s">
        <v>82</v>
      </c>
    </row>
    <row r="105" s="2" customFormat="1" ht="16.5" customHeight="1">
      <c r="A105" s="38"/>
      <c r="B105" s="39"/>
      <c r="C105" s="203" t="s">
        <v>166</v>
      </c>
      <c r="D105" s="203" t="s">
        <v>124</v>
      </c>
      <c r="E105" s="204" t="s">
        <v>398</v>
      </c>
      <c r="F105" s="205" t="s">
        <v>399</v>
      </c>
      <c r="G105" s="206" t="s">
        <v>127</v>
      </c>
      <c r="H105" s="207">
        <v>5</v>
      </c>
      <c r="I105" s="208"/>
      <c r="J105" s="209">
        <f>ROUND(I105*H105,2)</f>
        <v>0</v>
      </c>
      <c r="K105" s="205" t="s">
        <v>128</v>
      </c>
      <c r="L105" s="44"/>
      <c r="M105" s="210" t="s">
        <v>19</v>
      </c>
      <c r="N105" s="211" t="s">
        <v>43</v>
      </c>
      <c r="O105" s="84"/>
      <c r="P105" s="212">
        <f>O105*H105</f>
        <v>0</v>
      </c>
      <c r="Q105" s="212">
        <v>0.00084999999999999995</v>
      </c>
      <c r="R105" s="212">
        <f>Q105*H105</f>
        <v>0.0042499999999999994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129</v>
      </c>
      <c r="AT105" s="214" t="s">
        <v>124</v>
      </c>
      <c r="AU105" s="214" t="s">
        <v>82</v>
      </c>
      <c r="AY105" s="17" t="s">
        <v>121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80</v>
      </c>
      <c r="BK105" s="215">
        <f>ROUND(I105*H105,2)</f>
        <v>0</v>
      </c>
      <c r="BL105" s="17" t="s">
        <v>129</v>
      </c>
      <c r="BM105" s="214" t="s">
        <v>400</v>
      </c>
    </row>
    <row r="106" s="2" customFormat="1">
      <c r="A106" s="38"/>
      <c r="B106" s="39"/>
      <c r="C106" s="40"/>
      <c r="D106" s="216" t="s">
        <v>131</v>
      </c>
      <c r="E106" s="40"/>
      <c r="F106" s="217" t="s">
        <v>401</v>
      </c>
      <c r="G106" s="40"/>
      <c r="H106" s="40"/>
      <c r="I106" s="218"/>
      <c r="J106" s="40"/>
      <c r="K106" s="40"/>
      <c r="L106" s="44"/>
      <c r="M106" s="219"/>
      <c r="N106" s="22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131</v>
      </c>
      <c r="AU106" s="17" t="s">
        <v>82</v>
      </c>
    </row>
    <row r="107" s="2" customFormat="1">
      <c r="A107" s="38"/>
      <c r="B107" s="39"/>
      <c r="C107" s="40"/>
      <c r="D107" s="221" t="s">
        <v>133</v>
      </c>
      <c r="E107" s="40"/>
      <c r="F107" s="222" t="s">
        <v>402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133</v>
      </c>
      <c r="AU107" s="17" t="s">
        <v>82</v>
      </c>
    </row>
    <row r="108" s="2" customFormat="1" ht="16.5" customHeight="1">
      <c r="A108" s="38"/>
      <c r="B108" s="39"/>
      <c r="C108" s="203" t="s">
        <v>172</v>
      </c>
      <c r="D108" s="203" t="s">
        <v>124</v>
      </c>
      <c r="E108" s="204" t="s">
        <v>403</v>
      </c>
      <c r="F108" s="205" t="s">
        <v>404</v>
      </c>
      <c r="G108" s="206" t="s">
        <v>127</v>
      </c>
      <c r="H108" s="207">
        <v>5</v>
      </c>
      <c r="I108" s="208"/>
      <c r="J108" s="209">
        <f>ROUND(I108*H108,2)</f>
        <v>0</v>
      </c>
      <c r="K108" s="205" t="s">
        <v>128</v>
      </c>
      <c r="L108" s="44"/>
      <c r="M108" s="210" t="s">
        <v>19</v>
      </c>
      <c r="N108" s="211" t="s">
        <v>43</v>
      </c>
      <c r="O108" s="84"/>
      <c r="P108" s="212">
        <f>O108*H108</f>
        <v>0</v>
      </c>
      <c r="Q108" s="212">
        <v>0.00076000000000000004</v>
      </c>
      <c r="R108" s="212">
        <f>Q108*H108</f>
        <v>0.0038000000000000004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129</v>
      </c>
      <c r="AT108" s="214" t="s">
        <v>124</v>
      </c>
      <c r="AU108" s="214" t="s">
        <v>82</v>
      </c>
      <c r="AY108" s="17" t="s">
        <v>121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80</v>
      </c>
      <c r="BK108" s="215">
        <f>ROUND(I108*H108,2)</f>
        <v>0</v>
      </c>
      <c r="BL108" s="17" t="s">
        <v>129</v>
      </c>
      <c r="BM108" s="214" t="s">
        <v>405</v>
      </c>
    </row>
    <row r="109" s="2" customFormat="1">
      <c r="A109" s="38"/>
      <c r="B109" s="39"/>
      <c r="C109" s="40"/>
      <c r="D109" s="216" t="s">
        <v>131</v>
      </c>
      <c r="E109" s="40"/>
      <c r="F109" s="217" t="s">
        <v>406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82</v>
      </c>
    </row>
    <row r="110" s="2" customFormat="1">
      <c r="A110" s="38"/>
      <c r="B110" s="39"/>
      <c r="C110" s="40"/>
      <c r="D110" s="221" t="s">
        <v>133</v>
      </c>
      <c r="E110" s="40"/>
      <c r="F110" s="222" t="s">
        <v>407</v>
      </c>
      <c r="G110" s="40"/>
      <c r="H110" s="40"/>
      <c r="I110" s="218"/>
      <c r="J110" s="40"/>
      <c r="K110" s="40"/>
      <c r="L110" s="44"/>
      <c r="M110" s="219"/>
      <c r="N110" s="22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133</v>
      </c>
      <c r="AU110" s="17" t="s">
        <v>82</v>
      </c>
    </row>
    <row r="111" s="2" customFormat="1" ht="16.5" customHeight="1">
      <c r="A111" s="38"/>
      <c r="B111" s="39"/>
      <c r="C111" s="203" t="s">
        <v>178</v>
      </c>
      <c r="D111" s="203" t="s">
        <v>124</v>
      </c>
      <c r="E111" s="204" t="s">
        <v>408</v>
      </c>
      <c r="F111" s="205" t="s">
        <v>409</v>
      </c>
      <c r="G111" s="206" t="s">
        <v>127</v>
      </c>
      <c r="H111" s="207">
        <v>10</v>
      </c>
      <c r="I111" s="208"/>
      <c r="J111" s="209">
        <f>ROUND(I111*H111,2)</f>
        <v>0</v>
      </c>
      <c r="K111" s="205" t="s">
        <v>128</v>
      </c>
      <c r="L111" s="44"/>
      <c r="M111" s="210" t="s">
        <v>19</v>
      </c>
      <c r="N111" s="211" t="s">
        <v>43</v>
      </c>
      <c r="O111" s="84"/>
      <c r="P111" s="212">
        <f>O111*H111</f>
        <v>0</v>
      </c>
      <c r="Q111" s="212">
        <v>0.00081999999999999998</v>
      </c>
      <c r="R111" s="212">
        <f>Q111*H111</f>
        <v>0.008199999999999999</v>
      </c>
      <c r="S111" s="212">
        <v>0</v>
      </c>
      <c r="T111" s="212">
        <f>S111*H111</f>
        <v>0</v>
      </c>
      <c r="U111" s="213" t="s">
        <v>19</v>
      </c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4" t="s">
        <v>129</v>
      </c>
      <c r="AT111" s="214" t="s">
        <v>124</v>
      </c>
      <c r="AU111" s="214" t="s">
        <v>82</v>
      </c>
      <c r="AY111" s="17" t="s">
        <v>121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7" t="s">
        <v>80</v>
      </c>
      <c r="BK111" s="215">
        <f>ROUND(I111*H111,2)</f>
        <v>0</v>
      </c>
      <c r="BL111" s="17" t="s">
        <v>129</v>
      </c>
      <c r="BM111" s="214" t="s">
        <v>410</v>
      </c>
    </row>
    <row r="112" s="2" customFormat="1">
      <c r="A112" s="38"/>
      <c r="B112" s="39"/>
      <c r="C112" s="40"/>
      <c r="D112" s="216" t="s">
        <v>131</v>
      </c>
      <c r="E112" s="40"/>
      <c r="F112" s="217" t="s">
        <v>411</v>
      </c>
      <c r="G112" s="40"/>
      <c r="H112" s="40"/>
      <c r="I112" s="218"/>
      <c r="J112" s="40"/>
      <c r="K112" s="40"/>
      <c r="L112" s="44"/>
      <c r="M112" s="219"/>
      <c r="N112" s="220"/>
      <c r="O112" s="84"/>
      <c r="P112" s="84"/>
      <c r="Q112" s="84"/>
      <c r="R112" s="84"/>
      <c r="S112" s="84"/>
      <c r="T112" s="84"/>
      <c r="U112" s="85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82</v>
      </c>
    </row>
    <row r="113" s="2" customFormat="1">
      <c r="A113" s="38"/>
      <c r="B113" s="39"/>
      <c r="C113" s="40"/>
      <c r="D113" s="221" t="s">
        <v>133</v>
      </c>
      <c r="E113" s="40"/>
      <c r="F113" s="222" t="s">
        <v>412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82</v>
      </c>
    </row>
    <row r="114" s="2" customFormat="1" ht="16.5" customHeight="1">
      <c r="A114" s="38"/>
      <c r="B114" s="39"/>
      <c r="C114" s="203" t="s">
        <v>184</v>
      </c>
      <c r="D114" s="203" t="s">
        <v>124</v>
      </c>
      <c r="E114" s="204" t="s">
        <v>413</v>
      </c>
      <c r="F114" s="205" t="s">
        <v>414</v>
      </c>
      <c r="G114" s="206" t="s">
        <v>127</v>
      </c>
      <c r="H114" s="207">
        <v>5</v>
      </c>
      <c r="I114" s="208"/>
      <c r="J114" s="209">
        <f>ROUND(I114*H114,2)</f>
        <v>0</v>
      </c>
      <c r="K114" s="205" t="s">
        <v>128</v>
      </c>
      <c r="L114" s="44"/>
      <c r="M114" s="210" t="s">
        <v>19</v>
      </c>
      <c r="N114" s="211" t="s">
        <v>43</v>
      </c>
      <c r="O114" s="84"/>
      <c r="P114" s="212">
        <f>O114*H114</f>
        <v>0</v>
      </c>
      <c r="Q114" s="212">
        <v>0.00164</v>
      </c>
      <c r="R114" s="212">
        <f>Q114*H114</f>
        <v>0.008199999999999999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129</v>
      </c>
      <c r="AT114" s="214" t="s">
        <v>124</v>
      </c>
      <c r="AU114" s="214" t="s">
        <v>82</v>
      </c>
      <c r="AY114" s="17" t="s">
        <v>121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80</v>
      </c>
      <c r="BK114" s="215">
        <f>ROUND(I114*H114,2)</f>
        <v>0</v>
      </c>
      <c r="BL114" s="17" t="s">
        <v>129</v>
      </c>
      <c r="BM114" s="214" t="s">
        <v>415</v>
      </c>
    </row>
    <row r="115" s="2" customFormat="1">
      <c r="A115" s="38"/>
      <c r="B115" s="39"/>
      <c r="C115" s="40"/>
      <c r="D115" s="216" t="s">
        <v>131</v>
      </c>
      <c r="E115" s="40"/>
      <c r="F115" s="217" t="s">
        <v>416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82</v>
      </c>
    </row>
    <row r="116" s="2" customFormat="1">
      <c r="A116" s="38"/>
      <c r="B116" s="39"/>
      <c r="C116" s="40"/>
      <c r="D116" s="221" t="s">
        <v>133</v>
      </c>
      <c r="E116" s="40"/>
      <c r="F116" s="222" t="s">
        <v>417</v>
      </c>
      <c r="G116" s="40"/>
      <c r="H116" s="40"/>
      <c r="I116" s="218"/>
      <c r="J116" s="40"/>
      <c r="K116" s="40"/>
      <c r="L116" s="44"/>
      <c r="M116" s="219"/>
      <c r="N116" s="220"/>
      <c r="O116" s="84"/>
      <c r="P116" s="84"/>
      <c r="Q116" s="84"/>
      <c r="R116" s="84"/>
      <c r="S116" s="84"/>
      <c r="T116" s="84"/>
      <c r="U116" s="85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82</v>
      </c>
    </row>
    <row r="117" s="2" customFormat="1" ht="16.5" customHeight="1">
      <c r="A117" s="38"/>
      <c r="B117" s="39"/>
      <c r="C117" s="203" t="s">
        <v>190</v>
      </c>
      <c r="D117" s="203" t="s">
        <v>124</v>
      </c>
      <c r="E117" s="204" t="s">
        <v>418</v>
      </c>
      <c r="F117" s="205" t="s">
        <v>419</v>
      </c>
      <c r="G117" s="206" t="s">
        <v>127</v>
      </c>
      <c r="H117" s="207">
        <v>5</v>
      </c>
      <c r="I117" s="208"/>
      <c r="J117" s="209">
        <f>ROUND(I117*H117,2)</f>
        <v>0</v>
      </c>
      <c r="K117" s="205" t="s">
        <v>128</v>
      </c>
      <c r="L117" s="44"/>
      <c r="M117" s="210" t="s">
        <v>19</v>
      </c>
      <c r="N117" s="211" t="s">
        <v>43</v>
      </c>
      <c r="O117" s="84"/>
      <c r="P117" s="212">
        <f>O117*H117</f>
        <v>0</v>
      </c>
      <c r="Q117" s="212">
        <v>9.0000000000000006E-05</v>
      </c>
      <c r="R117" s="212">
        <f>Q117*H117</f>
        <v>0.00045000000000000004</v>
      </c>
      <c r="S117" s="212">
        <v>0.00044999999999999999</v>
      </c>
      <c r="T117" s="212">
        <f>S117*H117</f>
        <v>0.0022499999999999998</v>
      </c>
      <c r="U117" s="213" t="s">
        <v>19</v>
      </c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4" t="s">
        <v>129</v>
      </c>
      <c r="AT117" s="214" t="s">
        <v>124</v>
      </c>
      <c r="AU117" s="214" t="s">
        <v>82</v>
      </c>
      <c r="AY117" s="17" t="s">
        <v>121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80</v>
      </c>
      <c r="BK117" s="215">
        <f>ROUND(I117*H117,2)</f>
        <v>0</v>
      </c>
      <c r="BL117" s="17" t="s">
        <v>129</v>
      </c>
      <c r="BM117" s="214" t="s">
        <v>420</v>
      </c>
    </row>
    <row r="118" s="2" customFormat="1">
      <c r="A118" s="38"/>
      <c r="B118" s="39"/>
      <c r="C118" s="40"/>
      <c r="D118" s="216" t="s">
        <v>131</v>
      </c>
      <c r="E118" s="40"/>
      <c r="F118" s="217" t="s">
        <v>421</v>
      </c>
      <c r="G118" s="40"/>
      <c r="H118" s="40"/>
      <c r="I118" s="218"/>
      <c r="J118" s="40"/>
      <c r="K118" s="40"/>
      <c r="L118" s="44"/>
      <c r="M118" s="219"/>
      <c r="N118" s="220"/>
      <c r="O118" s="84"/>
      <c r="P118" s="84"/>
      <c r="Q118" s="84"/>
      <c r="R118" s="84"/>
      <c r="S118" s="84"/>
      <c r="T118" s="84"/>
      <c r="U118" s="8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131</v>
      </c>
      <c r="AU118" s="17" t="s">
        <v>82</v>
      </c>
    </row>
    <row r="119" s="2" customFormat="1">
      <c r="A119" s="38"/>
      <c r="B119" s="39"/>
      <c r="C119" s="40"/>
      <c r="D119" s="221" t="s">
        <v>133</v>
      </c>
      <c r="E119" s="40"/>
      <c r="F119" s="222" t="s">
        <v>422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133</v>
      </c>
      <c r="AU119" s="17" t="s">
        <v>82</v>
      </c>
    </row>
    <row r="120" s="2" customFormat="1" ht="16.5" customHeight="1">
      <c r="A120" s="38"/>
      <c r="B120" s="39"/>
      <c r="C120" s="203" t="s">
        <v>8</v>
      </c>
      <c r="D120" s="203" t="s">
        <v>124</v>
      </c>
      <c r="E120" s="204" t="s">
        <v>423</v>
      </c>
      <c r="F120" s="205" t="s">
        <v>424</v>
      </c>
      <c r="G120" s="206" t="s">
        <v>127</v>
      </c>
      <c r="H120" s="207">
        <v>15</v>
      </c>
      <c r="I120" s="208"/>
      <c r="J120" s="209">
        <f>ROUND(I120*H120,2)</f>
        <v>0</v>
      </c>
      <c r="K120" s="205" t="s">
        <v>128</v>
      </c>
      <c r="L120" s="44"/>
      <c r="M120" s="210" t="s">
        <v>19</v>
      </c>
      <c r="N120" s="211" t="s">
        <v>43</v>
      </c>
      <c r="O120" s="84"/>
      <c r="P120" s="212">
        <f>O120*H120</f>
        <v>0</v>
      </c>
      <c r="Q120" s="212">
        <v>0.00012999999999999999</v>
      </c>
      <c r="R120" s="212">
        <f>Q120*H120</f>
        <v>0.0019499999999999999</v>
      </c>
      <c r="S120" s="212">
        <v>0.0011000000000000001</v>
      </c>
      <c r="T120" s="212">
        <f>S120*H120</f>
        <v>0.016500000000000001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129</v>
      </c>
      <c r="AT120" s="214" t="s">
        <v>124</v>
      </c>
      <c r="AU120" s="214" t="s">
        <v>82</v>
      </c>
      <c r="AY120" s="17" t="s">
        <v>121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80</v>
      </c>
      <c r="BK120" s="215">
        <f>ROUND(I120*H120,2)</f>
        <v>0</v>
      </c>
      <c r="BL120" s="17" t="s">
        <v>129</v>
      </c>
      <c r="BM120" s="214" t="s">
        <v>425</v>
      </c>
    </row>
    <row r="121" s="2" customFormat="1">
      <c r="A121" s="38"/>
      <c r="B121" s="39"/>
      <c r="C121" s="40"/>
      <c r="D121" s="216" t="s">
        <v>131</v>
      </c>
      <c r="E121" s="40"/>
      <c r="F121" s="217" t="s">
        <v>426</v>
      </c>
      <c r="G121" s="40"/>
      <c r="H121" s="40"/>
      <c r="I121" s="218"/>
      <c r="J121" s="40"/>
      <c r="K121" s="40"/>
      <c r="L121" s="44"/>
      <c r="M121" s="219"/>
      <c r="N121" s="220"/>
      <c r="O121" s="84"/>
      <c r="P121" s="84"/>
      <c r="Q121" s="84"/>
      <c r="R121" s="84"/>
      <c r="S121" s="84"/>
      <c r="T121" s="84"/>
      <c r="U121" s="8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131</v>
      </c>
      <c r="AU121" s="17" t="s">
        <v>82</v>
      </c>
    </row>
    <row r="122" s="2" customFormat="1">
      <c r="A122" s="38"/>
      <c r="B122" s="39"/>
      <c r="C122" s="40"/>
      <c r="D122" s="221" t="s">
        <v>133</v>
      </c>
      <c r="E122" s="40"/>
      <c r="F122" s="222" t="s">
        <v>427</v>
      </c>
      <c r="G122" s="40"/>
      <c r="H122" s="40"/>
      <c r="I122" s="218"/>
      <c r="J122" s="40"/>
      <c r="K122" s="40"/>
      <c r="L122" s="44"/>
      <c r="M122" s="219"/>
      <c r="N122" s="220"/>
      <c r="O122" s="84"/>
      <c r="P122" s="84"/>
      <c r="Q122" s="84"/>
      <c r="R122" s="84"/>
      <c r="S122" s="84"/>
      <c r="T122" s="84"/>
      <c r="U122" s="8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133</v>
      </c>
      <c r="AU122" s="17" t="s">
        <v>82</v>
      </c>
    </row>
    <row r="123" s="2" customFormat="1" ht="16.5" customHeight="1">
      <c r="A123" s="38"/>
      <c r="B123" s="39"/>
      <c r="C123" s="203" t="s">
        <v>201</v>
      </c>
      <c r="D123" s="203" t="s">
        <v>124</v>
      </c>
      <c r="E123" s="204" t="s">
        <v>428</v>
      </c>
      <c r="F123" s="205" t="s">
        <v>429</v>
      </c>
      <c r="G123" s="206" t="s">
        <v>127</v>
      </c>
      <c r="H123" s="207">
        <v>10</v>
      </c>
      <c r="I123" s="208"/>
      <c r="J123" s="209">
        <f>ROUND(I123*H123,2)</f>
        <v>0</v>
      </c>
      <c r="K123" s="205" t="s">
        <v>128</v>
      </c>
      <c r="L123" s="44"/>
      <c r="M123" s="210" t="s">
        <v>19</v>
      </c>
      <c r="N123" s="211" t="s">
        <v>43</v>
      </c>
      <c r="O123" s="84"/>
      <c r="P123" s="212">
        <f>O123*H123</f>
        <v>0</v>
      </c>
      <c r="Q123" s="212">
        <v>0.00017000000000000001</v>
      </c>
      <c r="R123" s="212">
        <f>Q123*H123</f>
        <v>0.0017000000000000001</v>
      </c>
      <c r="S123" s="212">
        <v>0.0022000000000000001</v>
      </c>
      <c r="T123" s="212">
        <f>S123*H123</f>
        <v>0.022000000000000002</v>
      </c>
      <c r="U123" s="213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4" t="s">
        <v>129</v>
      </c>
      <c r="AT123" s="214" t="s">
        <v>124</v>
      </c>
      <c r="AU123" s="214" t="s">
        <v>82</v>
      </c>
      <c r="AY123" s="17" t="s">
        <v>121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80</v>
      </c>
      <c r="BK123" s="215">
        <f>ROUND(I123*H123,2)</f>
        <v>0</v>
      </c>
      <c r="BL123" s="17" t="s">
        <v>129</v>
      </c>
      <c r="BM123" s="214" t="s">
        <v>430</v>
      </c>
    </row>
    <row r="124" s="2" customFormat="1">
      <c r="A124" s="38"/>
      <c r="B124" s="39"/>
      <c r="C124" s="40"/>
      <c r="D124" s="216" t="s">
        <v>131</v>
      </c>
      <c r="E124" s="40"/>
      <c r="F124" s="217" t="s">
        <v>431</v>
      </c>
      <c r="G124" s="40"/>
      <c r="H124" s="40"/>
      <c r="I124" s="218"/>
      <c r="J124" s="40"/>
      <c r="K124" s="40"/>
      <c r="L124" s="44"/>
      <c r="M124" s="219"/>
      <c r="N124" s="220"/>
      <c r="O124" s="84"/>
      <c r="P124" s="84"/>
      <c r="Q124" s="84"/>
      <c r="R124" s="84"/>
      <c r="S124" s="84"/>
      <c r="T124" s="84"/>
      <c r="U124" s="8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82</v>
      </c>
    </row>
    <row r="125" s="2" customFormat="1">
      <c r="A125" s="38"/>
      <c r="B125" s="39"/>
      <c r="C125" s="40"/>
      <c r="D125" s="221" t="s">
        <v>133</v>
      </c>
      <c r="E125" s="40"/>
      <c r="F125" s="222" t="s">
        <v>432</v>
      </c>
      <c r="G125" s="40"/>
      <c r="H125" s="40"/>
      <c r="I125" s="218"/>
      <c r="J125" s="40"/>
      <c r="K125" s="40"/>
      <c r="L125" s="44"/>
      <c r="M125" s="219"/>
      <c r="N125" s="22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82</v>
      </c>
    </row>
    <row r="126" s="2" customFormat="1" ht="16.5" customHeight="1">
      <c r="A126" s="38"/>
      <c r="B126" s="39"/>
      <c r="C126" s="203" t="s">
        <v>207</v>
      </c>
      <c r="D126" s="203" t="s">
        <v>124</v>
      </c>
      <c r="E126" s="204" t="s">
        <v>433</v>
      </c>
      <c r="F126" s="205" t="s">
        <v>434</v>
      </c>
      <c r="G126" s="206" t="s">
        <v>127</v>
      </c>
      <c r="H126" s="207">
        <v>5</v>
      </c>
      <c r="I126" s="208"/>
      <c r="J126" s="209">
        <f>ROUND(I126*H126,2)</f>
        <v>0</v>
      </c>
      <c r="K126" s="205" t="s">
        <v>128</v>
      </c>
      <c r="L126" s="44"/>
      <c r="M126" s="210" t="s">
        <v>19</v>
      </c>
      <c r="N126" s="211" t="s">
        <v>43</v>
      </c>
      <c r="O126" s="84"/>
      <c r="P126" s="212">
        <f>O126*H126</f>
        <v>0</v>
      </c>
      <c r="Q126" s="212">
        <v>0.00021000000000000001</v>
      </c>
      <c r="R126" s="212">
        <f>Q126*H126</f>
        <v>0.0010500000000000002</v>
      </c>
      <c r="S126" s="212">
        <v>0.0035000000000000001</v>
      </c>
      <c r="T126" s="212">
        <f>S126*H126</f>
        <v>0.017500000000000002</v>
      </c>
      <c r="U126" s="213" t="s">
        <v>19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4" t="s">
        <v>129</v>
      </c>
      <c r="AT126" s="214" t="s">
        <v>124</v>
      </c>
      <c r="AU126" s="214" t="s">
        <v>82</v>
      </c>
      <c r="AY126" s="17" t="s">
        <v>121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80</v>
      </c>
      <c r="BK126" s="215">
        <f>ROUND(I126*H126,2)</f>
        <v>0</v>
      </c>
      <c r="BL126" s="17" t="s">
        <v>129</v>
      </c>
      <c r="BM126" s="214" t="s">
        <v>435</v>
      </c>
    </row>
    <row r="127" s="2" customFormat="1">
      <c r="A127" s="38"/>
      <c r="B127" s="39"/>
      <c r="C127" s="40"/>
      <c r="D127" s="216" t="s">
        <v>131</v>
      </c>
      <c r="E127" s="40"/>
      <c r="F127" s="217" t="s">
        <v>436</v>
      </c>
      <c r="G127" s="40"/>
      <c r="H127" s="40"/>
      <c r="I127" s="218"/>
      <c r="J127" s="40"/>
      <c r="K127" s="40"/>
      <c r="L127" s="44"/>
      <c r="M127" s="219"/>
      <c r="N127" s="220"/>
      <c r="O127" s="84"/>
      <c r="P127" s="84"/>
      <c r="Q127" s="84"/>
      <c r="R127" s="84"/>
      <c r="S127" s="84"/>
      <c r="T127" s="84"/>
      <c r="U127" s="85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82</v>
      </c>
    </row>
    <row r="128" s="2" customFormat="1">
      <c r="A128" s="38"/>
      <c r="B128" s="39"/>
      <c r="C128" s="40"/>
      <c r="D128" s="221" t="s">
        <v>133</v>
      </c>
      <c r="E128" s="40"/>
      <c r="F128" s="222" t="s">
        <v>437</v>
      </c>
      <c r="G128" s="40"/>
      <c r="H128" s="40"/>
      <c r="I128" s="218"/>
      <c r="J128" s="40"/>
      <c r="K128" s="40"/>
      <c r="L128" s="44"/>
      <c r="M128" s="219"/>
      <c r="N128" s="220"/>
      <c r="O128" s="84"/>
      <c r="P128" s="84"/>
      <c r="Q128" s="84"/>
      <c r="R128" s="84"/>
      <c r="S128" s="84"/>
      <c r="T128" s="84"/>
      <c r="U128" s="85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82</v>
      </c>
    </row>
    <row r="129" s="2" customFormat="1" ht="16.5" customHeight="1">
      <c r="A129" s="38"/>
      <c r="B129" s="39"/>
      <c r="C129" s="203" t="s">
        <v>213</v>
      </c>
      <c r="D129" s="203" t="s">
        <v>124</v>
      </c>
      <c r="E129" s="204" t="s">
        <v>438</v>
      </c>
      <c r="F129" s="205" t="s">
        <v>439</v>
      </c>
      <c r="G129" s="206" t="s">
        <v>127</v>
      </c>
      <c r="H129" s="207">
        <v>5</v>
      </c>
      <c r="I129" s="208"/>
      <c r="J129" s="209">
        <f>ROUND(I129*H129,2)</f>
        <v>0</v>
      </c>
      <c r="K129" s="205" t="s">
        <v>128</v>
      </c>
      <c r="L129" s="44"/>
      <c r="M129" s="210" t="s">
        <v>19</v>
      </c>
      <c r="N129" s="211" t="s">
        <v>43</v>
      </c>
      <c r="O129" s="84"/>
      <c r="P129" s="212">
        <f>O129*H129</f>
        <v>0</v>
      </c>
      <c r="Q129" s="212">
        <v>3.0000000000000001E-05</v>
      </c>
      <c r="R129" s="212">
        <f>Q129*H129</f>
        <v>0.00015000000000000001</v>
      </c>
      <c r="S129" s="212">
        <v>0</v>
      </c>
      <c r="T129" s="212">
        <f>S129*H129</f>
        <v>0</v>
      </c>
      <c r="U129" s="213" t="s">
        <v>19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4" t="s">
        <v>129</v>
      </c>
      <c r="AT129" s="214" t="s">
        <v>124</v>
      </c>
      <c r="AU129" s="214" t="s">
        <v>82</v>
      </c>
      <c r="AY129" s="17" t="s">
        <v>121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80</v>
      </c>
      <c r="BK129" s="215">
        <f>ROUND(I129*H129,2)</f>
        <v>0</v>
      </c>
      <c r="BL129" s="17" t="s">
        <v>129</v>
      </c>
      <c r="BM129" s="214" t="s">
        <v>440</v>
      </c>
    </row>
    <row r="130" s="2" customFormat="1">
      <c r="A130" s="38"/>
      <c r="B130" s="39"/>
      <c r="C130" s="40"/>
      <c r="D130" s="216" t="s">
        <v>131</v>
      </c>
      <c r="E130" s="40"/>
      <c r="F130" s="217" t="s">
        <v>441</v>
      </c>
      <c r="G130" s="40"/>
      <c r="H130" s="40"/>
      <c r="I130" s="218"/>
      <c r="J130" s="40"/>
      <c r="K130" s="40"/>
      <c r="L130" s="44"/>
      <c r="M130" s="219"/>
      <c r="N130" s="220"/>
      <c r="O130" s="84"/>
      <c r="P130" s="84"/>
      <c r="Q130" s="84"/>
      <c r="R130" s="84"/>
      <c r="S130" s="84"/>
      <c r="T130" s="84"/>
      <c r="U130" s="85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82</v>
      </c>
    </row>
    <row r="131" s="2" customFormat="1">
      <c r="A131" s="38"/>
      <c r="B131" s="39"/>
      <c r="C131" s="40"/>
      <c r="D131" s="221" t="s">
        <v>133</v>
      </c>
      <c r="E131" s="40"/>
      <c r="F131" s="222" t="s">
        <v>442</v>
      </c>
      <c r="G131" s="40"/>
      <c r="H131" s="40"/>
      <c r="I131" s="218"/>
      <c r="J131" s="40"/>
      <c r="K131" s="40"/>
      <c r="L131" s="44"/>
      <c r="M131" s="219"/>
      <c r="N131" s="220"/>
      <c r="O131" s="84"/>
      <c r="P131" s="84"/>
      <c r="Q131" s="84"/>
      <c r="R131" s="84"/>
      <c r="S131" s="84"/>
      <c r="T131" s="84"/>
      <c r="U131" s="85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82</v>
      </c>
    </row>
    <row r="132" s="2" customFormat="1" ht="21.75" customHeight="1">
      <c r="A132" s="38"/>
      <c r="B132" s="39"/>
      <c r="C132" s="203" t="s">
        <v>129</v>
      </c>
      <c r="D132" s="203" t="s">
        <v>124</v>
      </c>
      <c r="E132" s="204" t="s">
        <v>443</v>
      </c>
      <c r="F132" s="205" t="s">
        <v>444</v>
      </c>
      <c r="G132" s="206" t="s">
        <v>127</v>
      </c>
      <c r="H132" s="207">
        <v>15</v>
      </c>
      <c r="I132" s="208"/>
      <c r="J132" s="209">
        <f>ROUND(I132*H132,2)</f>
        <v>0</v>
      </c>
      <c r="K132" s="205" t="s">
        <v>128</v>
      </c>
      <c r="L132" s="44"/>
      <c r="M132" s="210" t="s">
        <v>19</v>
      </c>
      <c r="N132" s="211" t="s">
        <v>43</v>
      </c>
      <c r="O132" s="84"/>
      <c r="P132" s="212">
        <f>O132*H132</f>
        <v>0</v>
      </c>
      <c r="Q132" s="212">
        <v>3.0000000000000001E-05</v>
      </c>
      <c r="R132" s="212">
        <f>Q132*H132</f>
        <v>0.00044999999999999999</v>
      </c>
      <c r="S132" s="212">
        <v>0</v>
      </c>
      <c r="T132" s="212">
        <f>S132*H132</f>
        <v>0</v>
      </c>
      <c r="U132" s="213" t="s">
        <v>19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4" t="s">
        <v>129</v>
      </c>
      <c r="AT132" s="214" t="s">
        <v>124</v>
      </c>
      <c r="AU132" s="214" t="s">
        <v>82</v>
      </c>
      <c r="AY132" s="17" t="s">
        <v>121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80</v>
      </c>
      <c r="BK132" s="215">
        <f>ROUND(I132*H132,2)</f>
        <v>0</v>
      </c>
      <c r="BL132" s="17" t="s">
        <v>129</v>
      </c>
      <c r="BM132" s="214" t="s">
        <v>445</v>
      </c>
    </row>
    <row r="133" s="2" customFormat="1">
      <c r="A133" s="38"/>
      <c r="B133" s="39"/>
      <c r="C133" s="40"/>
      <c r="D133" s="216" t="s">
        <v>131</v>
      </c>
      <c r="E133" s="40"/>
      <c r="F133" s="217" t="s">
        <v>446</v>
      </c>
      <c r="G133" s="40"/>
      <c r="H133" s="40"/>
      <c r="I133" s="218"/>
      <c r="J133" s="40"/>
      <c r="K133" s="40"/>
      <c r="L133" s="44"/>
      <c r="M133" s="219"/>
      <c r="N133" s="220"/>
      <c r="O133" s="84"/>
      <c r="P133" s="84"/>
      <c r="Q133" s="84"/>
      <c r="R133" s="84"/>
      <c r="S133" s="84"/>
      <c r="T133" s="84"/>
      <c r="U133" s="85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82</v>
      </c>
    </row>
    <row r="134" s="2" customFormat="1">
      <c r="A134" s="38"/>
      <c r="B134" s="39"/>
      <c r="C134" s="40"/>
      <c r="D134" s="221" t="s">
        <v>133</v>
      </c>
      <c r="E134" s="40"/>
      <c r="F134" s="222" t="s">
        <v>447</v>
      </c>
      <c r="G134" s="40"/>
      <c r="H134" s="40"/>
      <c r="I134" s="218"/>
      <c r="J134" s="40"/>
      <c r="K134" s="40"/>
      <c r="L134" s="44"/>
      <c r="M134" s="219"/>
      <c r="N134" s="220"/>
      <c r="O134" s="84"/>
      <c r="P134" s="84"/>
      <c r="Q134" s="84"/>
      <c r="R134" s="84"/>
      <c r="S134" s="84"/>
      <c r="T134" s="84"/>
      <c r="U134" s="85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82</v>
      </c>
    </row>
    <row r="135" s="2" customFormat="1" ht="21.75" customHeight="1">
      <c r="A135" s="38"/>
      <c r="B135" s="39"/>
      <c r="C135" s="203" t="s">
        <v>224</v>
      </c>
      <c r="D135" s="203" t="s">
        <v>124</v>
      </c>
      <c r="E135" s="204" t="s">
        <v>448</v>
      </c>
      <c r="F135" s="205" t="s">
        <v>449</v>
      </c>
      <c r="G135" s="206" t="s">
        <v>127</v>
      </c>
      <c r="H135" s="207">
        <v>2</v>
      </c>
      <c r="I135" s="208"/>
      <c r="J135" s="209">
        <f>ROUND(I135*H135,2)</f>
        <v>0</v>
      </c>
      <c r="K135" s="205" t="s">
        <v>128</v>
      </c>
      <c r="L135" s="44"/>
      <c r="M135" s="210" t="s">
        <v>19</v>
      </c>
      <c r="N135" s="211" t="s">
        <v>43</v>
      </c>
      <c r="O135" s="84"/>
      <c r="P135" s="212">
        <f>O135*H135</f>
        <v>0</v>
      </c>
      <c r="Q135" s="212">
        <v>4.0000000000000003E-05</v>
      </c>
      <c r="R135" s="212">
        <f>Q135*H135</f>
        <v>8.0000000000000007E-05</v>
      </c>
      <c r="S135" s="212">
        <v>0</v>
      </c>
      <c r="T135" s="212">
        <f>S135*H135</f>
        <v>0</v>
      </c>
      <c r="U135" s="213" t="s">
        <v>19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4" t="s">
        <v>129</v>
      </c>
      <c r="AT135" s="214" t="s">
        <v>124</v>
      </c>
      <c r="AU135" s="214" t="s">
        <v>82</v>
      </c>
      <c r="AY135" s="17" t="s">
        <v>121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80</v>
      </c>
      <c r="BK135" s="215">
        <f>ROUND(I135*H135,2)</f>
        <v>0</v>
      </c>
      <c r="BL135" s="17" t="s">
        <v>129</v>
      </c>
      <c r="BM135" s="214" t="s">
        <v>450</v>
      </c>
    </row>
    <row r="136" s="2" customFormat="1">
      <c r="A136" s="38"/>
      <c r="B136" s="39"/>
      <c r="C136" s="40"/>
      <c r="D136" s="216" t="s">
        <v>131</v>
      </c>
      <c r="E136" s="40"/>
      <c r="F136" s="217" t="s">
        <v>451</v>
      </c>
      <c r="G136" s="40"/>
      <c r="H136" s="40"/>
      <c r="I136" s="218"/>
      <c r="J136" s="40"/>
      <c r="K136" s="40"/>
      <c r="L136" s="44"/>
      <c r="M136" s="219"/>
      <c r="N136" s="220"/>
      <c r="O136" s="84"/>
      <c r="P136" s="84"/>
      <c r="Q136" s="84"/>
      <c r="R136" s="84"/>
      <c r="S136" s="84"/>
      <c r="T136" s="84"/>
      <c r="U136" s="85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82</v>
      </c>
    </row>
    <row r="137" s="2" customFormat="1">
      <c r="A137" s="38"/>
      <c r="B137" s="39"/>
      <c r="C137" s="40"/>
      <c r="D137" s="221" t="s">
        <v>133</v>
      </c>
      <c r="E137" s="40"/>
      <c r="F137" s="222" t="s">
        <v>452</v>
      </c>
      <c r="G137" s="40"/>
      <c r="H137" s="40"/>
      <c r="I137" s="218"/>
      <c r="J137" s="40"/>
      <c r="K137" s="40"/>
      <c r="L137" s="44"/>
      <c r="M137" s="219"/>
      <c r="N137" s="220"/>
      <c r="O137" s="84"/>
      <c r="P137" s="84"/>
      <c r="Q137" s="84"/>
      <c r="R137" s="84"/>
      <c r="S137" s="84"/>
      <c r="T137" s="84"/>
      <c r="U137" s="85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82</v>
      </c>
    </row>
    <row r="138" s="2" customFormat="1" ht="16.5" customHeight="1">
      <c r="A138" s="38"/>
      <c r="B138" s="39"/>
      <c r="C138" s="203" t="s">
        <v>230</v>
      </c>
      <c r="D138" s="203" t="s">
        <v>124</v>
      </c>
      <c r="E138" s="204" t="s">
        <v>453</v>
      </c>
      <c r="F138" s="205" t="s">
        <v>454</v>
      </c>
      <c r="G138" s="206" t="s">
        <v>127</v>
      </c>
      <c r="H138" s="207">
        <v>5</v>
      </c>
      <c r="I138" s="208"/>
      <c r="J138" s="209">
        <f>ROUND(I138*H138,2)</f>
        <v>0</v>
      </c>
      <c r="K138" s="205" t="s">
        <v>128</v>
      </c>
      <c r="L138" s="44"/>
      <c r="M138" s="210" t="s">
        <v>19</v>
      </c>
      <c r="N138" s="211" t="s">
        <v>43</v>
      </c>
      <c r="O138" s="84"/>
      <c r="P138" s="212">
        <f>O138*H138</f>
        <v>0</v>
      </c>
      <c r="Q138" s="212">
        <v>6.0000000000000002E-05</v>
      </c>
      <c r="R138" s="212">
        <f>Q138*H138</f>
        <v>0.00030000000000000003</v>
      </c>
      <c r="S138" s="212">
        <v>0</v>
      </c>
      <c r="T138" s="212">
        <f>S138*H138</f>
        <v>0</v>
      </c>
      <c r="U138" s="213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4" t="s">
        <v>129</v>
      </c>
      <c r="AT138" s="214" t="s">
        <v>124</v>
      </c>
      <c r="AU138" s="214" t="s">
        <v>82</v>
      </c>
      <c r="AY138" s="17" t="s">
        <v>121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80</v>
      </c>
      <c r="BK138" s="215">
        <f>ROUND(I138*H138,2)</f>
        <v>0</v>
      </c>
      <c r="BL138" s="17" t="s">
        <v>129</v>
      </c>
      <c r="BM138" s="214" t="s">
        <v>455</v>
      </c>
    </row>
    <row r="139" s="2" customFormat="1">
      <c r="A139" s="38"/>
      <c r="B139" s="39"/>
      <c r="C139" s="40"/>
      <c r="D139" s="216" t="s">
        <v>131</v>
      </c>
      <c r="E139" s="40"/>
      <c r="F139" s="217" t="s">
        <v>456</v>
      </c>
      <c r="G139" s="40"/>
      <c r="H139" s="40"/>
      <c r="I139" s="218"/>
      <c r="J139" s="40"/>
      <c r="K139" s="40"/>
      <c r="L139" s="44"/>
      <c r="M139" s="219"/>
      <c r="N139" s="220"/>
      <c r="O139" s="84"/>
      <c r="P139" s="84"/>
      <c r="Q139" s="84"/>
      <c r="R139" s="84"/>
      <c r="S139" s="84"/>
      <c r="T139" s="84"/>
      <c r="U139" s="85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82</v>
      </c>
    </row>
    <row r="140" s="2" customFormat="1">
      <c r="A140" s="38"/>
      <c r="B140" s="39"/>
      <c r="C140" s="40"/>
      <c r="D140" s="221" t="s">
        <v>133</v>
      </c>
      <c r="E140" s="40"/>
      <c r="F140" s="222" t="s">
        <v>457</v>
      </c>
      <c r="G140" s="40"/>
      <c r="H140" s="40"/>
      <c r="I140" s="218"/>
      <c r="J140" s="40"/>
      <c r="K140" s="40"/>
      <c r="L140" s="44"/>
      <c r="M140" s="219"/>
      <c r="N140" s="220"/>
      <c r="O140" s="84"/>
      <c r="P140" s="84"/>
      <c r="Q140" s="84"/>
      <c r="R140" s="84"/>
      <c r="S140" s="84"/>
      <c r="T140" s="84"/>
      <c r="U140" s="85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82</v>
      </c>
    </row>
    <row r="141" s="2" customFormat="1" ht="16.5" customHeight="1">
      <c r="A141" s="38"/>
      <c r="B141" s="39"/>
      <c r="C141" s="203" t="s">
        <v>238</v>
      </c>
      <c r="D141" s="203" t="s">
        <v>124</v>
      </c>
      <c r="E141" s="204" t="s">
        <v>458</v>
      </c>
      <c r="F141" s="205" t="s">
        <v>459</v>
      </c>
      <c r="G141" s="206" t="s">
        <v>127</v>
      </c>
      <c r="H141" s="207">
        <v>15</v>
      </c>
      <c r="I141" s="208"/>
      <c r="J141" s="209">
        <f>ROUND(I141*H141,2)</f>
        <v>0</v>
      </c>
      <c r="K141" s="205" t="s">
        <v>128</v>
      </c>
      <c r="L141" s="44"/>
      <c r="M141" s="210" t="s">
        <v>19</v>
      </c>
      <c r="N141" s="211" t="s">
        <v>43</v>
      </c>
      <c r="O141" s="84"/>
      <c r="P141" s="212">
        <f>O141*H141</f>
        <v>0</v>
      </c>
      <c r="Q141" s="212">
        <v>6.0000000000000002E-05</v>
      </c>
      <c r="R141" s="212">
        <f>Q141*H141</f>
        <v>0.00089999999999999998</v>
      </c>
      <c r="S141" s="212">
        <v>0</v>
      </c>
      <c r="T141" s="212">
        <f>S141*H141</f>
        <v>0</v>
      </c>
      <c r="U141" s="213" t="s">
        <v>19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4" t="s">
        <v>129</v>
      </c>
      <c r="AT141" s="214" t="s">
        <v>124</v>
      </c>
      <c r="AU141" s="214" t="s">
        <v>82</v>
      </c>
      <c r="AY141" s="17" t="s">
        <v>121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80</v>
      </c>
      <c r="BK141" s="215">
        <f>ROUND(I141*H141,2)</f>
        <v>0</v>
      </c>
      <c r="BL141" s="17" t="s">
        <v>129</v>
      </c>
      <c r="BM141" s="214" t="s">
        <v>460</v>
      </c>
    </row>
    <row r="142" s="2" customFormat="1">
      <c r="A142" s="38"/>
      <c r="B142" s="39"/>
      <c r="C142" s="40"/>
      <c r="D142" s="216" t="s">
        <v>131</v>
      </c>
      <c r="E142" s="40"/>
      <c r="F142" s="217" t="s">
        <v>461</v>
      </c>
      <c r="G142" s="40"/>
      <c r="H142" s="40"/>
      <c r="I142" s="218"/>
      <c r="J142" s="40"/>
      <c r="K142" s="40"/>
      <c r="L142" s="44"/>
      <c r="M142" s="219"/>
      <c r="N142" s="220"/>
      <c r="O142" s="84"/>
      <c r="P142" s="84"/>
      <c r="Q142" s="84"/>
      <c r="R142" s="84"/>
      <c r="S142" s="84"/>
      <c r="T142" s="84"/>
      <c r="U142" s="85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82</v>
      </c>
    </row>
    <row r="143" s="2" customFormat="1">
      <c r="A143" s="38"/>
      <c r="B143" s="39"/>
      <c r="C143" s="40"/>
      <c r="D143" s="221" t="s">
        <v>133</v>
      </c>
      <c r="E143" s="40"/>
      <c r="F143" s="222" t="s">
        <v>462</v>
      </c>
      <c r="G143" s="40"/>
      <c r="H143" s="40"/>
      <c r="I143" s="218"/>
      <c r="J143" s="40"/>
      <c r="K143" s="40"/>
      <c r="L143" s="44"/>
      <c r="M143" s="219"/>
      <c r="N143" s="220"/>
      <c r="O143" s="84"/>
      <c r="P143" s="84"/>
      <c r="Q143" s="84"/>
      <c r="R143" s="84"/>
      <c r="S143" s="84"/>
      <c r="T143" s="84"/>
      <c r="U143" s="85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82</v>
      </c>
    </row>
    <row r="144" s="2" customFormat="1" ht="16.5" customHeight="1">
      <c r="A144" s="38"/>
      <c r="B144" s="39"/>
      <c r="C144" s="203" t="s">
        <v>244</v>
      </c>
      <c r="D144" s="203" t="s">
        <v>124</v>
      </c>
      <c r="E144" s="204" t="s">
        <v>463</v>
      </c>
      <c r="F144" s="205" t="s">
        <v>464</v>
      </c>
      <c r="G144" s="206" t="s">
        <v>127</v>
      </c>
      <c r="H144" s="207">
        <v>2</v>
      </c>
      <c r="I144" s="208"/>
      <c r="J144" s="209">
        <f>ROUND(I144*H144,2)</f>
        <v>0</v>
      </c>
      <c r="K144" s="205" t="s">
        <v>128</v>
      </c>
      <c r="L144" s="44"/>
      <c r="M144" s="210" t="s">
        <v>19</v>
      </c>
      <c r="N144" s="211" t="s">
        <v>43</v>
      </c>
      <c r="O144" s="84"/>
      <c r="P144" s="212">
        <f>O144*H144</f>
        <v>0</v>
      </c>
      <c r="Q144" s="212">
        <v>6.0000000000000002E-05</v>
      </c>
      <c r="R144" s="212">
        <f>Q144*H144</f>
        <v>0.00012</v>
      </c>
      <c r="S144" s="212">
        <v>0</v>
      </c>
      <c r="T144" s="212">
        <f>S144*H144</f>
        <v>0</v>
      </c>
      <c r="U144" s="213" t="s">
        <v>19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4" t="s">
        <v>129</v>
      </c>
      <c r="AT144" s="214" t="s">
        <v>124</v>
      </c>
      <c r="AU144" s="214" t="s">
        <v>82</v>
      </c>
      <c r="AY144" s="17" t="s">
        <v>121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80</v>
      </c>
      <c r="BK144" s="215">
        <f>ROUND(I144*H144,2)</f>
        <v>0</v>
      </c>
      <c r="BL144" s="17" t="s">
        <v>129</v>
      </c>
      <c r="BM144" s="214" t="s">
        <v>465</v>
      </c>
    </row>
    <row r="145" s="2" customFormat="1">
      <c r="A145" s="38"/>
      <c r="B145" s="39"/>
      <c r="C145" s="40"/>
      <c r="D145" s="216" t="s">
        <v>131</v>
      </c>
      <c r="E145" s="40"/>
      <c r="F145" s="217" t="s">
        <v>466</v>
      </c>
      <c r="G145" s="40"/>
      <c r="H145" s="40"/>
      <c r="I145" s="218"/>
      <c r="J145" s="40"/>
      <c r="K145" s="40"/>
      <c r="L145" s="44"/>
      <c r="M145" s="219"/>
      <c r="N145" s="220"/>
      <c r="O145" s="84"/>
      <c r="P145" s="84"/>
      <c r="Q145" s="84"/>
      <c r="R145" s="84"/>
      <c r="S145" s="84"/>
      <c r="T145" s="84"/>
      <c r="U145" s="85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82</v>
      </c>
    </row>
    <row r="146" s="2" customFormat="1">
      <c r="A146" s="38"/>
      <c r="B146" s="39"/>
      <c r="C146" s="40"/>
      <c r="D146" s="221" t="s">
        <v>133</v>
      </c>
      <c r="E146" s="40"/>
      <c r="F146" s="222" t="s">
        <v>467</v>
      </c>
      <c r="G146" s="40"/>
      <c r="H146" s="40"/>
      <c r="I146" s="218"/>
      <c r="J146" s="40"/>
      <c r="K146" s="40"/>
      <c r="L146" s="44"/>
      <c r="M146" s="219"/>
      <c r="N146" s="220"/>
      <c r="O146" s="84"/>
      <c r="P146" s="84"/>
      <c r="Q146" s="84"/>
      <c r="R146" s="84"/>
      <c r="S146" s="84"/>
      <c r="T146" s="84"/>
      <c r="U146" s="85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82</v>
      </c>
    </row>
    <row r="147" s="2" customFormat="1" ht="16.5" customHeight="1">
      <c r="A147" s="38"/>
      <c r="B147" s="39"/>
      <c r="C147" s="203" t="s">
        <v>7</v>
      </c>
      <c r="D147" s="203" t="s">
        <v>124</v>
      </c>
      <c r="E147" s="204" t="s">
        <v>468</v>
      </c>
      <c r="F147" s="205" t="s">
        <v>469</v>
      </c>
      <c r="G147" s="206" t="s">
        <v>127</v>
      </c>
      <c r="H147" s="207">
        <v>5</v>
      </c>
      <c r="I147" s="208"/>
      <c r="J147" s="209">
        <f>ROUND(I147*H147,2)</f>
        <v>0</v>
      </c>
      <c r="K147" s="205" t="s">
        <v>128</v>
      </c>
      <c r="L147" s="44"/>
      <c r="M147" s="210" t="s">
        <v>19</v>
      </c>
      <c r="N147" s="211" t="s">
        <v>43</v>
      </c>
      <c r="O147" s="84"/>
      <c r="P147" s="212">
        <f>O147*H147</f>
        <v>0</v>
      </c>
      <c r="Q147" s="212">
        <v>2.0000000000000002E-05</v>
      </c>
      <c r="R147" s="212">
        <f>Q147*H147</f>
        <v>0.00010000000000000001</v>
      </c>
      <c r="S147" s="212">
        <v>0</v>
      </c>
      <c r="T147" s="212">
        <f>S147*H147</f>
        <v>0</v>
      </c>
      <c r="U147" s="213" t="s">
        <v>19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4" t="s">
        <v>129</v>
      </c>
      <c r="AT147" s="214" t="s">
        <v>124</v>
      </c>
      <c r="AU147" s="214" t="s">
        <v>82</v>
      </c>
      <c r="AY147" s="17" t="s">
        <v>121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80</v>
      </c>
      <c r="BK147" s="215">
        <f>ROUND(I147*H147,2)</f>
        <v>0</v>
      </c>
      <c r="BL147" s="17" t="s">
        <v>129</v>
      </c>
      <c r="BM147" s="214" t="s">
        <v>470</v>
      </c>
    </row>
    <row r="148" s="2" customFormat="1">
      <c r="A148" s="38"/>
      <c r="B148" s="39"/>
      <c r="C148" s="40"/>
      <c r="D148" s="216" t="s">
        <v>131</v>
      </c>
      <c r="E148" s="40"/>
      <c r="F148" s="217" t="s">
        <v>471</v>
      </c>
      <c r="G148" s="40"/>
      <c r="H148" s="40"/>
      <c r="I148" s="218"/>
      <c r="J148" s="40"/>
      <c r="K148" s="40"/>
      <c r="L148" s="44"/>
      <c r="M148" s="219"/>
      <c r="N148" s="220"/>
      <c r="O148" s="84"/>
      <c r="P148" s="84"/>
      <c r="Q148" s="84"/>
      <c r="R148" s="84"/>
      <c r="S148" s="84"/>
      <c r="T148" s="84"/>
      <c r="U148" s="85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82</v>
      </c>
    </row>
    <row r="149" s="2" customFormat="1">
      <c r="A149" s="38"/>
      <c r="B149" s="39"/>
      <c r="C149" s="40"/>
      <c r="D149" s="221" t="s">
        <v>133</v>
      </c>
      <c r="E149" s="40"/>
      <c r="F149" s="222" t="s">
        <v>472</v>
      </c>
      <c r="G149" s="40"/>
      <c r="H149" s="40"/>
      <c r="I149" s="218"/>
      <c r="J149" s="40"/>
      <c r="K149" s="40"/>
      <c r="L149" s="44"/>
      <c r="M149" s="219"/>
      <c r="N149" s="220"/>
      <c r="O149" s="84"/>
      <c r="P149" s="84"/>
      <c r="Q149" s="84"/>
      <c r="R149" s="84"/>
      <c r="S149" s="84"/>
      <c r="T149" s="84"/>
      <c r="U149" s="85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82</v>
      </c>
    </row>
    <row r="150" s="2" customFormat="1" ht="16.5" customHeight="1">
      <c r="A150" s="38"/>
      <c r="B150" s="39"/>
      <c r="C150" s="203" t="s">
        <v>254</v>
      </c>
      <c r="D150" s="203" t="s">
        <v>124</v>
      </c>
      <c r="E150" s="204" t="s">
        <v>473</v>
      </c>
      <c r="F150" s="205" t="s">
        <v>474</v>
      </c>
      <c r="G150" s="206" t="s">
        <v>127</v>
      </c>
      <c r="H150" s="207">
        <v>10</v>
      </c>
      <c r="I150" s="208"/>
      <c r="J150" s="209">
        <f>ROUND(I150*H150,2)</f>
        <v>0</v>
      </c>
      <c r="K150" s="205" t="s">
        <v>128</v>
      </c>
      <c r="L150" s="44"/>
      <c r="M150" s="210" t="s">
        <v>19</v>
      </c>
      <c r="N150" s="211" t="s">
        <v>43</v>
      </c>
      <c r="O150" s="84"/>
      <c r="P150" s="212">
        <f>O150*H150</f>
        <v>0</v>
      </c>
      <c r="Q150" s="212">
        <v>2.0000000000000002E-05</v>
      </c>
      <c r="R150" s="212">
        <f>Q150*H150</f>
        <v>0.00020000000000000001</v>
      </c>
      <c r="S150" s="212">
        <v>0</v>
      </c>
      <c r="T150" s="212">
        <f>S150*H150</f>
        <v>0</v>
      </c>
      <c r="U150" s="213" t="s">
        <v>19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4" t="s">
        <v>129</v>
      </c>
      <c r="AT150" s="214" t="s">
        <v>124</v>
      </c>
      <c r="AU150" s="214" t="s">
        <v>82</v>
      </c>
      <c r="AY150" s="17" t="s">
        <v>121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80</v>
      </c>
      <c r="BK150" s="215">
        <f>ROUND(I150*H150,2)</f>
        <v>0</v>
      </c>
      <c r="BL150" s="17" t="s">
        <v>129</v>
      </c>
      <c r="BM150" s="214" t="s">
        <v>475</v>
      </c>
    </row>
    <row r="151" s="2" customFormat="1">
      <c r="A151" s="38"/>
      <c r="B151" s="39"/>
      <c r="C151" s="40"/>
      <c r="D151" s="216" t="s">
        <v>131</v>
      </c>
      <c r="E151" s="40"/>
      <c r="F151" s="217" t="s">
        <v>476</v>
      </c>
      <c r="G151" s="40"/>
      <c r="H151" s="40"/>
      <c r="I151" s="218"/>
      <c r="J151" s="40"/>
      <c r="K151" s="40"/>
      <c r="L151" s="44"/>
      <c r="M151" s="219"/>
      <c r="N151" s="220"/>
      <c r="O151" s="84"/>
      <c r="P151" s="84"/>
      <c r="Q151" s="84"/>
      <c r="R151" s="84"/>
      <c r="S151" s="84"/>
      <c r="T151" s="84"/>
      <c r="U151" s="85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82</v>
      </c>
    </row>
    <row r="152" s="2" customFormat="1">
      <c r="A152" s="38"/>
      <c r="B152" s="39"/>
      <c r="C152" s="40"/>
      <c r="D152" s="221" t="s">
        <v>133</v>
      </c>
      <c r="E152" s="40"/>
      <c r="F152" s="222" t="s">
        <v>477</v>
      </c>
      <c r="G152" s="40"/>
      <c r="H152" s="40"/>
      <c r="I152" s="218"/>
      <c r="J152" s="40"/>
      <c r="K152" s="40"/>
      <c r="L152" s="44"/>
      <c r="M152" s="219"/>
      <c r="N152" s="220"/>
      <c r="O152" s="84"/>
      <c r="P152" s="84"/>
      <c r="Q152" s="84"/>
      <c r="R152" s="84"/>
      <c r="S152" s="84"/>
      <c r="T152" s="84"/>
      <c r="U152" s="85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82</v>
      </c>
    </row>
    <row r="153" s="2" customFormat="1" ht="16.5" customHeight="1">
      <c r="A153" s="38"/>
      <c r="B153" s="39"/>
      <c r="C153" s="203" t="s">
        <v>259</v>
      </c>
      <c r="D153" s="203" t="s">
        <v>124</v>
      </c>
      <c r="E153" s="204" t="s">
        <v>478</v>
      </c>
      <c r="F153" s="205" t="s">
        <v>479</v>
      </c>
      <c r="G153" s="206" t="s">
        <v>127</v>
      </c>
      <c r="H153" s="207">
        <v>10</v>
      </c>
      <c r="I153" s="208"/>
      <c r="J153" s="209">
        <f>ROUND(I153*H153,2)</f>
        <v>0</v>
      </c>
      <c r="K153" s="205" t="s">
        <v>128</v>
      </c>
      <c r="L153" s="44"/>
      <c r="M153" s="210" t="s">
        <v>19</v>
      </c>
      <c r="N153" s="211" t="s">
        <v>43</v>
      </c>
      <c r="O153" s="84"/>
      <c r="P153" s="212">
        <f>O153*H153</f>
        <v>0</v>
      </c>
      <c r="Q153" s="212">
        <v>4.0000000000000003E-05</v>
      </c>
      <c r="R153" s="212">
        <f>Q153*H153</f>
        <v>0.00040000000000000002</v>
      </c>
      <c r="S153" s="212">
        <v>0</v>
      </c>
      <c r="T153" s="212">
        <f>S153*H153</f>
        <v>0</v>
      </c>
      <c r="U153" s="213" t="s">
        <v>19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4" t="s">
        <v>129</v>
      </c>
      <c r="AT153" s="214" t="s">
        <v>124</v>
      </c>
      <c r="AU153" s="214" t="s">
        <v>82</v>
      </c>
      <c r="AY153" s="17" t="s">
        <v>121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80</v>
      </c>
      <c r="BK153" s="215">
        <f>ROUND(I153*H153,2)</f>
        <v>0</v>
      </c>
      <c r="BL153" s="17" t="s">
        <v>129</v>
      </c>
      <c r="BM153" s="214" t="s">
        <v>480</v>
      </c>
    </row>
    <row r="154" s="2" customFormat="1">
      <c r="A154" s="38"/>
      <c r="B154" s="39"/>
      <c r="C154" s="40"/>
      <c r="D154" s="216" t="s">
        <v>131</v>
      </c>
      <c r="E154" s="40"/>
      <c r="F154" s="217" t="s">
        <v>481</v>
      </c>
      <c r="G154" s="40"/>
      <c r="H154" s="40"/>
      <c r="I154" s="218"/>
      <c r="J154" s="40"/>
      <c r="K154" s="40"/>
      <c r="L154" s="44"/>
      <c r="M154" s="219"/>
      <c r="N154" s="220"/>
      <c r="O154" s="84"/>
      <c r="P154" s="84"/>
      <c r="Q154" s="84"/>
      <c r="R154" s="84"/>
      <c r="S154" s="84"/>
      <c r="T154" s="84"/>
      <c r="U154" s="85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82</v>
      </c>
    </row>
    <row r="155" s="2" customFormat="1">
      <c r="A155" s="38"/>
      <c r="B155" s="39"/>
      <c r="C155" s="40"/>
      <c r="D155" s="221" t="s">
        <v>133</v>
      </c>
      <c r="E155" s="40"/>
      <c r="F155" s="222" t="s">
        <v>482</v>
      </c>
      <c r="G155" s="40"/>
      <c r="H155" s="40"/>
      <c r="I155" s="218"/>
      <c r="J155" s="40"/>
      <c r="K155" s="40"/>
      <c r="L155" s="44"/>
      <c r="M155" s="219"/>
      <c r="N155" s="220"/>
      <c r="O155" s="84"/>
      <c r="P155" s="84"/>
      <c r="Q155" s="84"/>
      <c r="R155" s="84"/>
      <c r="S155" s="84"/>
      <c r="T155" s="84"/>
      <c r="U155" s="85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82</v>
      </c>
    </row>
    <row r="156" s="2" customFormat="1" ht="16.5" customHeight="1">
      <c r="A156" s="38"/>
      <c r="B156" s="39"/>
      <c r="C156" s="203" t="s">
        <v>265</v>
      </c>
      <c r="D156" s="203" t="s">
        <v>124</v>
      </c>
      <c r="E156" s="204" t="s">
        <v>483</v>
      </c>
      <c r="F156" s="205" t="s">
        <v>484</v>
      </c>
      <c r="G156" s="206" t="s">
        <v>127</v>
      </c>
      <c r="H156" s="207">
        <v>5</v>
      </c>
      <c r="I156" s="208"/>
      <c r="J156" s="209">
        <f>ROUND(I156*H156,2)</f>
        <v>0</v>
      </c>
      <c r="K156" s="205" t="s">
        <v>128</v>
      </c>
      <c r="L156" s="44"/>
      <c r="M156" s="210" t="s">
        <v>19</v>
      </c>
      <c r="N156" s="211" t="s">
        <v>43</v>
      </c>
      <c r="O156" s="84"/>
      <c r="P156" s="212">
        <f>O156*H156</f>
        <v>0</v>
      </c>
      <c r="Q156" s="212">
        <v>4.0000000000000003E-05</v>
      </c>
      <c r="R156" s="212">
        <f>Q156*H156</f>
        <v>0.00020000000000000001</v>
      </c>
      <c r="S156" s="212">
        <v>0</v>
      </c>
      <c r="T156" s="212">
        <f>S156*H156</f>
        <v>0</v>
      </c>
      <c r="U156" s="213" t="s">
        <v>19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4" t="s">
        <v>129</v>
      </c>
      <c r="AT156" s="214" t="s">
        <v>124</v>
      </c>
      <c r="AU156" s="214" t="s">
        <v>82</v>
      </c>
      <c r="AY156" s="17" t="s">
        <v>121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80</v>
      </c>
      <c r="BK156" s="215">
        <f>ROUND(I156*H156,2)</f>
        <v>0</v>
      </c>
      <c r="BL156" s="17" t="s">
        <v>129</v>
      </c>
      <c r="BM156" s="214" t="s">
        <v>485</v>
      </c>
    </row>
    <row r="157" s="2" customFormat="1">
      <c r="A157" s="38"/>
      <c r="B157" s="39"/>
      <c r="C157" s="40"/>
      <c r="D157" s="216" t="s">
        <v>131</v>
      </c>
      <c r="E157" s="40"/>
      <c r="F157" s="217" t="s">
        <v>486</v>
      </c>
      <c r="G157" s="40"/>
      <c r="H157" s="40"/>
      <c r="I157" s="218"/>
      <c r="J157" s="40"/>
      <c r="K157" s="40"/>
      <c r="L157" s="44"/>
      <c r="M157" s="219"/>
      <c r="N157" s="220"/>
      <c r="O157" s="84"/>
      <c r="P157" s="84"/>
      <c r="Q157" s="84"/>
      <c r="R157" s="84"/>
      <c r="S157" s="84"/>
      <c r="T157" s="84"/>
      <c r="U157" s="85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82</v>
      </c>
    </row>
    <row r="158" s="2" customFormat="1">
      <c r="A158" s="38"/>
      <c r="B158" s="39"/>
      <c r="C158" s="40"/>
      <c r="D158" s="221" t="s">
        <v>133</v>
      </c>
      <c r="E158" s="40"/>
      <c r="F158" s="222" t="s">
        <v>487</v>
      </c>
      <c r="G158" s="40"/>
      <c r="H158" s="40"/>
      <c r="I158" s="218"/>
      <c r="J158" s="40"/>
      <c r="K158" s="40"/>
      <c r="L158" s="44"/>
      <c r="M158" s="219"/>
      <c r="N158" s="220"/>
      <c r="O158" s="84"/>
      <c r="P158" s="84"/>
      <c r="Q158" s="84"/>
      <c r="R158" s="84"/>
      <c r="S158" s="84"/>
      <c r="T158" s="84"/>
      <c r="U158" s="85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82</v>
      </c>
    </row>
    <row r="159" s="2" customFormat="1" ht="16.5" customHeight="1">
      <c r="A159" s="38"/>
      <c r="B159" s="39"/>
      <c r="C159" s="203" t="s">
        <v>271</v>
      </c>
      <c r="D159" s="203" t="s">
        <v>124</v>
      </c>
      <c r="E159" s="204" t="s">
        <v>488</v>
      </c>
      <c r="F159" s="205" t="s">
        <v>489</v>
      </c>
      <c r="G159" s="206" t="s">
        <v>335</v>
      </c>
      <c r="H159" s="207">
        <v>0.033000000000000002</v>
      </c>
      <c r="I159" s="208"/>
      <c r="J159" s="209">
        <f>ROUND(I159*H159,2)</f>
        <v>0</v>
      </c>
      <c r="K159" s="205" t="s">
        <v>128</v>
      </c>
      <c r="L159" s="44"/>
      <c r="M159" s="210" t="s">
        <v>19</v>
      </c>
      <c r="N159" s="211" t="s">
        <v>43</v>
      </c>
      <c r="O159" s="84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2">
        <f>S159*H159</f>
        <v>0</v>
      </c>
      <c r="U159" s="213" t="s">
        <v>19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4" t="s">
        <v>129</v>
      </c>
      <c r="AT159" s="214" t="s">
        <v>124</v>
      </c>
      <c r="AU159" s="214" t="s">
        <v>82</v>
      </c>
      <c r="AY159" s="17" t="s">
        <v>121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80</v>
      </c>
      <c r="BK159" s="215">
        <f>ROUND(I159*H159,2)</f>
        <v>0</v>
      </c>
      <c r="BL159" s="17" t="s">
        <v>129</v>
      </c>
      <c r="BM159" s="214" t="s">
        <v>490</v>
      </c>
    </row>
    <row r="160" s="2" customFormat="1">
      <c r="A160" s="38"/>
      <c r="B160" s="39"/>
      <c r="C160" s="40"/>
      <c r="D160" s="216" t="s">
        <v>131</v>
      </c>
      <c r="E160" s="40"/>
      <c r="F160" s="217" t="s">
        <v>491</v>
      </c>
      <c r="G160" s="40"/>
      <c r="H160" s="40"/>
      <c r="I160" s="218"/>
      <c r="J160" s="40"/>
      <c r="K160" s="40"/>
      <c r="L160" s="44"/>
      <c r="M160" s="219"/>
      <c r="N160" s="220"/>
      <c r="O160" s="84"/>
      <c r="P160" s="84"/>
      <c r="Q160" s="84"/>
      <c r="R160" s="84"/>
      <c r="S160" s="84"/>
      <c r="T160" s="84"/>
      <c r="U160" s="85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82</v>
      </c>
    </row>
    <row r="161" s="2" customFormat="1">
      <c r="A161" s="38"/>
      <c r="B161" s="39"/>
      <c r="C161" s="40"/>
      <c r="D161" s="221" t="s">
        <v>133</v>
      </c>
      <c r="E161" s="40"/>
      <c r="F161" s="222" t="s">
        <v>492</v>
      </c>
      <c r="G161" s="40"/>
      <c r="H161" s="40"/>
      <c r="I161" s="218"/>
      <c r="J161" s="40"/>
      <c r="K161" s="40"/>
      <c r="L161" s="44"/>
      <c r="M161" s="219"/>
      <c r="N161" s="220"/>
      <c r="O161" s="84"/>
      <c r="P161" s="84"/>
      <c r="Q161" s="84"/>
      <c r="R161" s="84"/>
      <c r="S161" s="84"/>
      <c r="T161" s="84"/>
      <c r="U161" s="85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82</v>
      </c>
    </row>
    <row r="162" s="2" customFormat="1" ht="16.5" customHeight="1">
      <c r="A162" s="38"/>
      <c r="B162" s="39"/>
      <c r="C162" s="203" t="s">
        <v>277</v>
      </c>
      <c r="D162" s="203" t="s">
        <v>124</v>
      </c>
      <c r="E162" s="204" t="s">
        <v>493</v>
      </c>
      <c r="F162" s="205" t="s">
        <v>494</v>
      </c>
      <c r="G162" s="206" t="s">
        <v>335</v>
      </c>
      <c r="H162" s="207">
        <v>0.033000000000000002</v>
      </c>
      <c r="I162" s="208"/>
      <c r="J162" s="209">
        <f>ROUND(I162*H162,2)</f>
        <v>0</v>
      </c>
      <c r="K162" s="205" t="s">
        <v>128</v>
      </c>
      <c r="L162" s="44"/>
      <c r="M162" s="210" t="s">
        <v>19</v>
      </c>
      <c r="N162" s="211" t="s">
        <v>43</v>
      </c>
      <c r="O162" s="84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2">
        <f>S162*H162</f>
        <v>0</v>
      </c>
      <c r="U162" s="213" t="s">
        <v>19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4" t="s">
        <v>129</v>
      </c>
      <c r="AT162" s="214" t="s">
        <v>124</v>
      </c>
      <c r="AU162" s="214" t="s">
        <v>82</v>
      </c>
      <c r="AY162" s="17" t="s">
        <v>121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80</v>
      </c>
      <c r="BK162" s="215">
        <f>ROUND(I162*H162,2)</f>
        <v>0</v>
      </c>
      <c r="BL162" s="17" t="s">
        <v>129</v>
      </c>
      <c r="BM162" s="214" t="s">
        <v>495</v>
      </c>
    </row>
    <row r="163" s="2" customFormat="1">
      <c r="A163" s="38"/>
      <c r="B163" s="39"/>
      <c r="C163" s="40"/>
      <c r="D163" s="216" t="s">
        <v>131</v>
      </c>
      <c r="E163" s="40"/>
      <c r="F163" s="217" t="s">
        <v>496</v>
      </c>
      <c r="G163" s="40"/>
      <c r="H163" s="40"/>
      <c r="I163" s="218"/>
      <c r="J163" s="40"/>
      <c r="K163" s="40"/>
      <c r="L163" s="44"/>
      <c r="M163" s="219"/>
      <c r="N163" s="220"/>
      <c r="O163" s="84"/>
      <c r="P163" s="84"/>
      <c r="Q163" s="84"/>
      <c r="R163" s="84"/>
      <c r="S163" s="84"/>
      <c r="T163" s="84"/>
      <c r="U163" s="85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131</v>
      </c>
      <c r="AU163" s="17" t="s">
        <v>82</v>
      </c>
    </row>
    <row r="164" s="2" customFormat="1">
      <c r="A164" s="38"/>
      <c r="B164" s="39"/>
      <c r="C164" s="40"/>
      <c r="D164" s="221" t="s">
        <v>133</v>
      </c>
      <c r="E164" s="40"/>
      <c r="F164" s="222" t="s">
        <v>497</v>
      </c>
      <c r="G164" s="40"/>
      <c r="H164" s="40"/>
      <c r="I164" s="218"/>
      <c r="J164" s="40"/>
      <c r="K164" s="40"/>
      <c r="L164" s="44"/>
      <c r="M164" s="219"/>
      <c r="N164" s="220"/>
      <c r="O164" s="84"/>
      <c r="P164" s="84"/>
      <c r="Q164" s="84"/>
      <c r="R164" s="84"/>
      <c r="S164" s="84"/>
      <c r="T164" s="84"/>
      <c r="U164" s="85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133</v>
      </c>
      <c r="AU164" s="17" t="s">
        <v>82</v>
      </c>
    </row>
    <row r="165" s="2" customFormat="1" ht="16.5" customHeight="1">
      <c r="A165" s="38"/>
      <c r="B165" s="39"/>
      <c r="C165" s="203" t="s">
        <v>283</v>
      </c>
      <c r="D165" s="203" t="s">
        <v>124</v>
      </c>
      <c r="E165" s="204" t="s">
        <v>498</v>
      </c>
      <c r="F165" s="205" t="s">
        <v>499</v>
      </c>
      <c r="G165" s="206" t="s">
        <v>335</v>
      </c>
      <c r="H165" s="207">
        <v>0.033000000000000002</v>
      </c>
      <c r="I165" s="208"/>
      <c r="J165" s="209">
        <f>ROUND(I165*H165,2)</f>
        <v>0</v>
      </c>
      <c r="K165" s="205" t="s">
        <v>128</v>
      </c>
      <c r="L165" s="44"/>
      <c r="M165" s="210" t="s">
        <v>19</v>
      </c>
      <c r="N165" s="211" t="s">
        <v>43</v>
      </c>
      <c r="O165" s="84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2">
        <f>S165*H165</f>
        <v>0</v>
      </c>
      <c r="U165" s="213" t="s">
        <v>19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4" t="s">
        <v>129</v>
      </c>
      <c r="AT165" s="214" t="s">
        <v>124</v>
      </c>
      <c r="AU165" s="214" t="s">
        <v>82</v>
      </c>
      <c r="AY165" s="17" t="s">
        <v>121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80</v>
      </c>
      <c r="BK165" s="215">
        <f>ROUND(I165*H165,2)</f>
        <v>0</v>
      </c>
      <c r="BL165" s="17" t="s">
        <v>129</v>
      </c>
      <c r="BM165" s="214" t="s">
        <v>500</v>
      </c>
    </row>
    <row r="166" s="2" customFormat="1">
      <c r="A166" s="38"/>
      <c r="B166" s="39"/>
      <c r="C166" s="40"/>
      <c r="D166" s="216" t="s">
        <v>131</v>
      </c>
      <c r="E166" s="40"/>
      <c r="F166" s="217" t="s">
        <v>501</v>
      </c>
      <c r="G166" s="40"/>
      <c r="H166" s="40"/>
      <c r="I166" s="218"/>
      <c r="J166" s="40"/>
      <c r="K166" s="40"/>
      <c r="L166" s="44"/>
      <c r="M166" s="219"/>
      <c r="N166" s="220"/>
      <c r="O166" s="84"/>
      <c r="P166" s="84"/>
      <c r="Q166" s="84"/>
      <c r="R166" s="84"/>
      <c r="S166" s="84"/>
      <c r="T166" s="84"/>
      <c r="U166" s="85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131</v>
      </c>
      <c r="AU166" s="17" t="s">
        <v>82</v>
      </c>
    </row>
    <row r="167" s="2" customFormat="1">
      <c r="A167" s="38"/>
      <c r="B167" s="39"/>
      <c r="C167" s="40"/>
      <c r="D167" s="221" t="s">
        <v>133</v>
      </c>
      <c r="E167" s="40"/>
      <c r="F167" s="222" t="s">
        <v>502</v>
      </c>
      <c r="G167" s="40"/>
      <c r="H167" s="40"/>
      <c r="I167" s="218"/>
      <c r="J167" s="40"/>
      <c r="K167" s="40"/>
      <c r="L167" s="44"/>
      <c r="M167" s="219"/>
      <c r="N167" s="220"/>
      <c r="O167" s="84"/>
      <c r="P167" s="84"/>
      <c r="Q167" s="84"/>
      <c r="R167" s="84"/>
      <c r="S167" s="84"/>
      <c r="T167" s="84"/>
      <c r="U167" s="85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133</v>
      </c>
      <c r="AU167" s="17" t="s">
        <v>82</v>
      </c>
    </row>
    <row r="168" s="12" customFormat="1" ht="25.92" customHeight="1">
      <c r="A168" s="12"/>
      <c r="B168" s="187"/>
      <c r="C168" s="188"/>
      <c r="D168" s="189" t="s">
        <v>71</v>
      </c>
      <c r="E168" s="190" t="s">
        <v>351</v>
      </c>
      <c r="F168" s="190" t="s">
        <v>352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SUM(P169:P171)</f>
        <v>0</v>
      </c>
      <c r="Q168" s="195"/>
      <c r="R168" s="196">
        <f>SUM(R169:R171)</f>
        <v>0</v>
      </c>
      <c r="S168" s="195"/>
      <c r="T168" s="196">
        <f>SUM(T169:T171)</f>
        <v>0</v>
      </c>
      <c r="U168" s="197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8" t="s">
        <v>147</v>
      </c>
      <c r="AT168" s="199" t="s">
        <v>71</v>
      </c>
      <c r="AU168" s="199" t="s">
        <v>72</v>
      </c>
      <c r="AY168" s="198" t="s">
        <v>121</v>
      </c>
      <c r="BK168" s="200">
        <f>SUM(BK169:BK171)</f>
        <v>0</v>
      </c>
    </row>
    <row r="169" s="2" customFormat="1" ht="16.5" customHeight="1">
      <c r="A169" s="38"/>
      <c r="B169" s="39"/>
      <c r="C169" s="203" t="s">
        <v>288</v>
      </c>
      <c r="D169" s="203" t="s">
        <v>124</v>
      </c>
      <c r="E169" s="204" t="s">
        <v>503</v>
      </c>
      <c r="F169" s="205" t="s">
        <v>504</v>
      </c>
      <c r="G169" s="206" t="s">
        <v>356</v>
      </c>
      <c r="H169" s="207">
        <v>135</v>
      </c>
      <c r="I169" s="208"/>
      <c r="J169" s="209">
        <f>ROUND(I169*H169,2)</f>
        <v>0</v>
      </c>
      <c r="K169" s="205" t="s">
        <v>128</v>
      </c>
      <c r="L169" s="44"/>
      <c r="M169" s="210" t="s">
        <v>19</v>
      </c>
      <c r="N169" s="211" t="s">
        <v>43</v>
      </c>
      <c r="O169" s="84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19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4" t="s">
        <v>357</v>
      </c>
      <c r="AT169" s="214" t="s">
        <v>124</v>
      </c>
      <c r="AU169" s="214" t="s">
        <v>80</v>
      </c>
      <c r="AY169" s="17" t="s">
        <v>121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80</v>
      </c>
      <c r="BK169" s="215">
        <f>ROUND(I169*H169,2)</f>
        <v>0</v>
      </c>
      <c r="BL169" s="17" t="s">
        <v>357</v>
      </c>
      <c r="BM169" s="214" t="s">
        <v>505</v>
      </c>
    </row>
    <row r="170" s="2" customFormat="1">
      <c r="A170" s="38"/>
      <c r="B170" s="39"/>
      <c r="C170" s="40"/>
      <c r="D170" s="216" t="s">
        <v>131</v>
      </c>
      <c r="E170" s="40"/>
      <c r="F170" s="217" t="s">
        <v>506</v>
      </c>
      <c r="G170" s="40"/>
      <c r="H170" s="40"/>
      <c r="I170" s="218"/>
      <c r="J170" s="40"/>
      <c r="K170" s="40"/>
      <c r="L170" s="44"/>
      <c r="M170" s="219"/>
      <c r="N170" s="220"/>
      <c r="O170" s="84"/>
      <c r="P170" s="84"/>
      <c r="Q170" s="84"/>
      <c r="R170" s="84"/>
      <c r="S170" s="84"/>
      <c r="T170" s="84"/>
      <c r="U170" s="85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80</v>
      </c>
    </row>
    <row r="171" s="2" customFormat="1">
      <c r="A171" s="38"/>
      <c r="B171" s="39"/>
      <c r="C171" s="40"/>
      <c r="D171" s="221" t="s">
        <v>133</v>
      </c>
      <c r="E171" s="40"/>
      <c r="F171" s="222" t="s">
        <v>507</v>
      </c>
      <c r="G171" s="40"/>
      <c r="H171" s="40"/>
      <c r="I171" s="218"/>
      <c r="J171" s="40"/>
      <c r="K171" s="40"/>
      <c r="L171" s="44"/>
      <c r="M171" s="243"/>
      <c r="N171" s="244"/>
      <c r="O171" s="245"/>
      <c r="P171" s="245"/>
      <c r="Q171" s="245"/>
      <c r="R171" s="245"/>
      <c r="S171" s="245"/>
      <c r="T171" s="245"/>
      <c r="U171" s="246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80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AlueIUCMTtH+YzpV/B4LsBl0PKZTc0WZDfbPffijdwpHzusJSj2kPRYm3TN2S2z5GMQbiyoWNRoEmN0w//VcpQ==" hashValue="O2WEkAl4PnBpyDILgBmAQ0p285niMEN+Y8ShF2V5uekaq1OQKTFOtrKmJ4lsG6DxIDNKPQkG9aghx4r/JuzHkA==" algorithmName="SHA-512" password="CC35"/>
  <autoFilter ref="C82:K17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733291902"/>
    <hyperlink ref="F91" r:id="rId2" display="https://podminky.urs.cz/item/CS_URS_2024_02/733291903"/>
    <hyperlink ref="F94" r:id="rId3" display="https://podminky.urs.cz/item/CS_URS_2024_02/733291904"/>
    <hyperlink ref="F97" r:id="rId4" display="https://podminky.urs.cz/item/CS_URS_2024_02/733291905"/>
    <hyperlink ref="F101" r:id="rId5" display="https://podminky.urs.cz/item/CS_URS_2024_02/734100811"/>
    <hyperlink ref="F104" r:id="rId6" display="https://podminky.urs.cz/item/CS_URS_2024_02/734190814"/>
    <hyperlink ref="F107" r:id="rId7" display="https://podminky.urs.cz/item/CS_URS_2024_02/734190914"/>
    <hyperlink ref="F110" r:id="rId8" display="https://podminky.urs.cz/item/CS_URS_2024_02/734191941"/>
    <hyperlink ref="F113" r:id="rId9" display="https://podminky.urs.cz/item/CS_URS_2024_02/734191942"/>
    <hyperlink ref="F116" r:id="rId10" display="https://podminky.urs.cz/item/CS_URS_2024_02/734191943"/>
    <hyperlink ref="F119" r:id="rId11" display="https://podminky.urs.cz/item/CS_URS_2024_02/734200821"/>
    <hyperlink ref="F122" r:id="rId12" display="https://podminky.urs.cz/item/CS_URS_2024_02/734200822"/>
    <hyperlink ref="F125" r:id="rId13" display="https://podminky.urs.cz/item/CS_URS_2024_02/734200823"/>
    <hyperlink ref="F128" r:id="rId14" display="https://podminky.urs.cz/item/CS_URS_2024_02/734200824"/>
    <hyperlink ref="F131" r:id="rId15" display="https://podminky.urs.cz/item/CS_URS_2024_02/734291921"/>
    <hyperlink ref="F134" r:id="rId16" display="https://podminky.urs.cz/item/CS_URS_2024_02/734291922"/>
    <hyperlink ref="F137" r:id="rId17" display="https://podminky.urs.cz/item/CS_URS_2024_02/734291923"/>
    <hyperlink ref="F140" r:id="rId18" display="https://podminky.urs.cz/item/CS_URS_2024_02/734291931"/>
    <hyperlink ref="F143" r:id="rId19" display="https://podminky.urs.cz/item/CS_URS_2024_02/734291932"/>
    <hyperlink ref="F146" r:id="rId20" display="https://podminky.urs.cz/item/CS_URS_2024_02/734291933"/>
    <hyperlink ref="F149" r:id="rId21" display="https://podminky.urs.cz/item/CS_URS_2024_02/734300821"/>
    <hyperlink ref="F152" r:id="rId22" display="https://podminky.urs.cz/item/CS_URS_2024_02/734300822"/>
    <hyperlink ref="F155" r:id="rId23" display="https://podminky.urs.cz/item/CS_URS_2024_02/734300823"/>
    <hyperlink ref="F158" r:id="rId24" display="https://podminky.urs.cz/item/CS_URS_2024_02/734300824"/>
    <hyperlink ref="F161" r:id="rId25" display="https://podminky.urs.cz/item/CS_URS_2024_02/998734111"/>
    <hyperlink ref="F164" r:id="rId26" display="https://podminky.urs.cz/item/CS_URS_2024_02/998734112"/>
    <hyperlink ref="F167" r:id="rId27" display="https://podminky.urs.cz/item/CS_URS_2024_02/998734113"/>
    <hyperlink ref="F171" r:id="rId28" display="https://podminky.urs.cz/item/CS_URS_2024_02/HZS2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Výměny měřidel u OŘ Ústí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ROUND((SUM(BE84:BE140)),  2)</f>
        <v>0</v>
      </c>
      <c r="G33" s="38"/>
      <c r="H33" s="38"/>
      <c r="I33" s="148">
        <v>0.20999999999999999</v>
      </c>
      <c r="J33" s="147">
        <f>ROUND(((SUM(BE84:BE140))*I33),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ROUND((SUM(BF84:BF140)),  2)</f>
        <v>0</v>
      </c>
      <c r="G34" s="38"/>
      <c r="H34" s="38"/>
      <c r="I34" s="148">
        <v>0.12</v>
      </c>
      <c r="J34" s="147">
        <f>ROUND(((SUM(BF84:BF140))*I34),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ROUND((SUM(BG84:BG140)),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ROUND((SUM(BH84:BH140)),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ROUND((SUM(BI84:BI140)),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Výměny měřidel u OŘ Ústí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PS03 - Plyn - výměny měřidel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509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510</v>
      </c>
      <c r="E62" s="168"/>
      <c r="F62" s="168"/>
      <c r="G62" s="168"/>
      <c r="H62" s="168"/>
      <c r="I62" s="168"/>
      <c r="J62" s="169">
        <f>J126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511</v>
      </c>
      <c r="E63" s="174"/>
      <c r="F63" s="174"/>
      <c r="G63" s="174"/>
      <c r="H63" s="174"/>
      <c r="I63" s="174"/>
      <c r="J63" s="175">
        <f>J127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104</v>
      </c>
      <c r="E64" s="168"/>
      <c r="F64" s="168"/>
      <c r="G64" s="168"/>
      <c r="H64" s="168"/>
      <c r="I64" s="168"/>
      <c r="J64" s="169">
        <f>J137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Výměny měřidel u OŘ Ústí nad Labem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PS03 - Plyn - výměny měřidel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26. 11. 2024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Správa železnic, státní organizace</v>
      </c>
      <c r="G80" s="40"/>
      <c r="H80" s="40"/>
      <c r="I80" s="32" t="s">
        <v>33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35</v>
      </c>
      <c r="J81" s="36" t="str">
        <f>E24</f>
        <v>Správa železnic, státní organizace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106</v>
      </c>
      <c r="D83" s="180" t="s">
        <v>57</v>
      </c>
      <c r="E83" s="180" t="s">
        <v>53</v>
      </c>
      <c r="F83" s="180" t="s">
        <v>54</v>
      </c>
      <c r="G83" s="180" t="s">
        <v>107</v>
      </c>
      <c r="H83" s="180" t="s">
        <v>108</v>
      </c>
      <c r="I83" s="180" t="s">
        <v>109</v>
      </c>
      <c r="J83" s="180" t="s">
        <v>100</v>
      </c>
      <c r="K83" s="181" t="s">
        <v>110</v>
      </c>
      <c r="L83" s="182"/>
      <c r="M83" s="92" t="s">
        <v>19</v>
      </c>
      <c r="N83" s="93" t="s">
        <v>42</v>
      </c>
      <c r="O83" s="93" t="s">
        <v>111</v>
      </c>
      <c r="P83" s="93" t="s">
        <v>112</v>
      </c>
      <c r="Q83" s="93" t="s">
        <v>113</v>
      </c>
      <c r="R83" s="93" t="s">
        <v>114</v>
      </c>
      <c r="S83" s="93" t="s">
        <v>115</v>
      </c>
      <c r="T83" s="93" t="s">
        <v>116</v>
      </c>
      <c r="U83" s="94" t="s">
        <v>117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118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P85+P126+P137</f>
        <v>0</v>
      </c>
      <c r="Q84" s="96"/>
      <c r="R84" s="185">
        <f>R85+R126+R137</f>
        <v>0.027639999999999998</v>
      </c>
      <c r="S84" s="96"/>
      <c r="T84" s="185">
        <f>T85+T126+T137</f>
        <v>0.1487</v>
      </c>
      <c r="U84" s="9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71</v>
      </c>
      <c r="AU84" s="17" t="s">
        <v>101</v>
      </c>
      <c r="BK84" s="186">
        <f>BK85+BK126+BK137</f>
        <v>0</v>
      </c>
    </row>
    <row r="85" s="12" customFormat="1" ht="25.92" customHeight="1">
      <c r="A85" s="12"/>
      <c r="B85" s="187"/>
      <c r="C85" s="188"/>
      <c r="D85" s="189" t="s">
        <v>71</v>
      </c>
      <c r="E85" s="190" t="s">
        <v>119</v>
      </c>
      <c r="F85" s="190" t="s">
        <v>120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</f>
        <v>0</v>
      </c>
      <c r="Q85" s="195"/>
      <c r="R85" s="196">
        <f>R86</f>
        <v>0.027639999999999998</v>
      </c>
      <c r="S85" s="195"/>
      <c r="T85" s="196">
        <f>T86</f>
        <v>0.1487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71</v>
      </c>
      <c r="AU85" s="199" t="s">
        <v>72</v>
      </c>
      <c r="AY85" s="198" t="s">
        <v>121</v>
      </c>
      <c r="BK85" s="200">
        <f>BK86</f>
        <v>0</v>
      </c>
    </row>
    <row r="86" s="12" customFormat="1" ht="22.8" customHeight="1">
      <c r="A86" s="12"/>
      <c r="B86" s="187"/>
      <c r="C86" s="188"/>
      <c r="D86" s="189" t="s">
        <v>71</v>
      </c>
      <c r="E86" s="201" t="s">
        <v>512</v>
      </c>
      <c r="F86" s="201" t="s">
        <v>513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SUM(P87:P125)</f>
        <v>0</v>
      </c>
      <c r="Q86" s="195"/>
      <c r="R86" s="196">
        <f>SUM(R87:R125)</f>
        <v>0.027639999999999998</v>
      </c>
      <c r="S86" s="195"/>
      <c r="T86" s="196">
        <f>SUM(T87:T125)</f>
        <v>0.1487</v>
      </c>
      <c r="U86" s="197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71</v>
      </c>
      <c r="AU86" s="199" t="s">
        <v>80</v>
      </c>
      <c r="AY86" s="198" t="s">
        <v>121</v>
      </c>
      <c r="BK86" s="200">
        <f>SUM(BK87:BK125)</f>
        <v>0</v>
      </c>
    </row>
    <row r="87" s="2" customFormat="1" ht="16.5" customHeight="1">
      <c r="A87" s="38"/>
      <c r="B87" s="39"/>
      <c r="C87" s="203" t="s">
        <v>80</v>
      </c>
      <c r="D87" s="203" t="s">
        <v>124</v>
      </c>
      <c r="E87" s="204" t="s">
        <v>514</v>
      </c>
      <c r="F87" s="205" t="s">
        <v>515</v>
      </c>
      <c r="G87" s="206" t="s">
        <v>127</v>
      </c>
      <c r="H87" s="207">
        <v>20</v>
      </c>
      <c r="I87" s="208"/>
      <c r="J87" s="209">
        <f>ROUND(I87*H87,2)</f>
        <v>0</v>
      </c>
      <c r="K87" s="205" t="s">
        <v>128</v>
      </c>
      <c r="L87" s="44"/>
      <c r="M87" s="210" t="s">
        <v>19</v>
      </c>
      <c r="N87" s="211" t="s">
        <v>43</v>
      </c>
      <c r="O87" s="8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4" t="s">
        <v>129</v>
      </c>
      <c r="AT87" s="214" t="s">
        <v>124</v>
      </c>
      <c r="AU87" s="214" t="s">
        <v>82</v>
      </c>
      <c r="AY87" s="17" t="s">
        <v>121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7" t="s">
        <v>80</v>
      </c>
      <c r="BK87" s="215">
        <f>ROUND(I87*H87,2)</f>
        <v>0</v>
      </c>
      <c r="BL87" s="17" t="s">
        <v>129</v>
      </c>
      <c r="BM87" s="214" t="s">
        <v>516</v>
      </c>
    </row>
    <row r="88" s="2" customFormat="1">
      <c r="A88" s="38"/>
      <c r="B88" s="39"/>
      <c r="C88" s="40"/>
      <c r="D88" s="216" t="s">
        <v>131</v>
      </c>
      <c r="E88" s="40"/>
      <c r="F88" s="217" t="s">
        <v>517</v>
      </c>
      <c r="G88" s="40"/>
      <c r="H88" s="40"/>
      <c r="I88" s="218"/>
      <c r="J88" s="40"/>
      <c r="K88" s="40"/>
      <c r="L88" s="44"/>
      <c r="M88" s="219"/>
      <c r="N88" s="220"/>
      <c r="O88" s="84"/>
      <c r="P88" s="84"/>
      <c r="Q88" s="84"/>
      <c r="R88" s="84"/>
      <c r="S88" s="84"/>
      <c r="T88" s="84"/>
      <c r="U88" s="85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131</v>
      </c>
      <c r="AU88" s="17" t="s">
        <v>82</v>
      </c>
    </row>
    <row r="89" s="2" customFormat="1">
      <c r="A89" s="38"/>
      <c r="B89" s="39"/>
      <c r="C89" s="40"/>
      <c r="D89" s="221" t="s">
        <v>133</v>
      </c>
      <c r="E89" s="40"/>
      <c r="F89" s="222" t="s">
        <v>518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</v>
      </c>
      <c r="AU89" s="17" t="s">
        <v>82</v>
      </c>
    </row>
    <row r="90" s="2" customFormat="1" ht="16.5" customHeight="1">
      <c r="A90" s="38"/>
      <c r="B90" s="39"/>
      <c r="C90" s="203" t="s">
        <v>82</v>
      </c>
      <c r="D90" s="203" t="s">
        <v>124</v>
      </c>
      <c r="E90" s="204" t="s">
        <v>519</v>
      </c>
      <c r="F90" s="205" t="s">
        <v>520</v>
      </c>
      <c r="G90" s="206" t="s">
        <v>162</v>
      </c>
      <c r="H90" s="207">
        <v>20</v>
      </c>
      <c r="I90" s="208"/>
      <c r="J90" s="209">
        <f>ROUND(I90*H90,2)</f>
        <v>0</v>
      </c>
      <c r="K90" s="205" t="s">
        <v>128</v>
      </c>
      <c r="L90" s="44"/>
      <c r="M90" s="210" t="s">
        <v>19</v>
      </c>
      <c r="N90" s="211" t="s">
        <v>43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129</v>
      </c>
      <c r="AT90" s="214" t="s">
        <v>124</v>
      </c>
      <c r="AU90" s="214" t="s">
        <v>82</v>
      </c>
      <c r="AY90" s="17" t="s">
        <v>121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80</v>
      </c>
      <c r="BK90" s="215">
        <f>ROUND(I90*H90,2)</f>
        <v>0</v>
      </c>
      <c r="BL90" s="17" t="s">
        <v>129</v>
      </c>
      <c r="BM90" s="214" t="s">
        <v>521</v>
      </c>
    </row>
    <row r="91" s="2" customFormat="1">
      <c r="A91" s="38"/>
      <c r="B91" s="39"/>
      <c r="C91" s="40"/>
      <c r="D91" s="216" t="s">
        <v>131</v>
      </c>
      <c r="E91" s="40"/>
      <c r="F91" s="217" t="s">
        <v>522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82</v>
      </c>
    </row>
    <row r="92" s="2" customFormat="1">
      <c r="A92" s="38"/>
      <c r="B92" s="39"/>
      <c r="C92" s="40"/>
      <c r="D92" s="221" t="s">
        <v>133</v>
      </c>
      <c r="E92" s="40"/>
      <c r="F92" s="222" t="s">
        <v>523</v>
      </c>
      <c r="G92" s="40"/>
      <c r="H92" s="40"/>
      <c r="I92" s="218"/>
      <c r="J92" s="40"/>
      <c r="K92" s="40"/>
      <c r="L92" s="44"/>
      <c r="M92" s="219"/>
      <c r="N92" s="22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133</v>
      </c>
      <c r="AU92" s="17" t="s">
        <v>82</v>
      </c>
    </row>
    <row r="93" s="2" customFormat="1" ht="16.5" customHeight="1">
      <c r="A93" s="38"/>
      <c r="B93" s="39"/>
      <c r="C93" s="203" t="s">
        <v>141</v>
      </c>
      <c r="D93" s="203" t="s">
        <v>124</v>
      </c>
      <c r="E93" s="204" t="s">
        <v>524</v>
      </c>
      <c r="F93" s="205" t="s">
        <v>525</v>
      </c>
      <c r="G93" s="206" t="s">
        <v>127</v>
      </c>
      <c r="H93" s="207">
        <v>7</v>
      </c>
      <c r="I93" s="208"/>
      <c r="J93" s="209">
        <f>ROUND(I93*H93,2)</f>
        <v>0</v>
      </c>
      <c r="K93" s="205" t="s">
        <v>128</v>
      </c>
      <c r="L93" s="44"/>
      <c r="M93" s="210" t="s">
        <v>19</v>
      </c>
      <c r="N93" s="211" t="s">
        <v>43</v>
      </c>
      <c r="O93" s="84"/>
      <c r="P93" s="212">
        <f>O93*H93</f>
        <v>0</v>
      </c>
      <c r="Q93" s="212">
        <v>0.00027999999999999998</v>
      </c>
      <c r="R93" s="212">
        <f>Q93*H93</f>
        <v>0.0019599999999999999</v>
      </c>
      <c r="S93" s="212">
        <v>0.0041000000000000003</v>
      </c>
      <c r="T93" s="212">
        <f>S93*H93</f>
        <v>0.028700000000000003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129</v>
      </c>
      <c r="AT93" s="214" t="s">
        <v>124</v>
      </c>
      <c r="AU93" s="214" t="s">
        <v>82</v>
      </c>
      <c r="AY93" s="17" t="s">
        <v>121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80</v>
      </c>
      <c r="BK93" s="215">
        <f>ROUND(I93*H93,2)</f>
        <v>0</v>
      </c>
      <c r="BL93" s="17" t="s">
        <v>129</v>
      </c>
      <c r="BM93" s="214" t="s">
        <v>526</v>
      </c>
    </row>
    <row r="94" s="2" customFormat="1">
      <c r="A94" s="38"/>
      <c r="B94" s="39"/>
      <c r="C94" s="40"/>
      <c r="D94" s="216" t="s">
        <v>131</v>
      </c>
      <c r="E94" s="40"/>
      <c r="F94" s="217" t="s">
        <v>527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82</v>
      </c>
    </row>
    <row r="95" s="2" customFormat="1">
      <c r="A95" s="38"/>
      <c r="B95" s="39"/>
      <c r="C95" s="40"/>
      <c r="D95" s="221" t="s">
        <v>133</v>
      </c>
      <c r="E95" s="40"/>
      <c r="F95" s="222" t="s">
        <v>528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82</v>
      </c>
    </row>
    <row r="96" s="2" customFormat="1" ht="16.5" customHeight="1">
      <c r="A96" s="38"/>
      <c r="B96" s="39"/>
      <c r="C96" s="203" t="s">
        <v>147</v>
      </c>
      <c r="D96" s="203" t="s">
        <v>124</v>
      </c>
      <c r="E96" s="204" t="s">
        <v>529</v>
      </c>
      <c r="F96" s="205" t="s">
        <v>530</v>
      </c>
      <c r="G96" s="206" t="s">
        <v>127</v>
      </c>
      <c r="H96" s="207">
        <v>2</v>
      </c>
      <c r="I96" s="208"/>
      <c r="J96" s="209">
        <f>ROUND(I96*H96,2)</f>
        <v>0</v>
      </c>
      <c r="K96" s="205" t="s">
        <v>128</v>
      </c>
      <c r="L96" s="44"/>
      <c r="M96" s="210" t="s">
        <v>19</v>
      </c>
      <c r="N96" s="211" t="s">
        <v>43</v>
      </c>
      <c r="O96" s="84"/>
      <c r="P96" s="212">
        <f>O96*H96</f>
        <v>0</v>
      </c>
      <c r="Q96" s="212">
        <v>0.0051000000000000004</v>
      </c>
      <c r="R96" s="212">
        <f>Q96*H96</f>
        <v>0.010200000000000001</v>
      </c>
      <c r="S96" s="212">
        <v>0.025999999999999999</v>
      </c>
      <c r="T96" s="212">
        <f>S96*H96</f>
        <v>0.051999999999999998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129</v>
      </c>
      <c r="AT96" s="214" t="s">
        <v>124</v>
      </c>
      <c r="AU96" s="214" t="s">
        <v>82</v>
      </c>
      <c r="AY96" s="17" t="s">
        <v>121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80</v>
      </c>
      <c r="BK96" s="215">
        <f>ROUND(I96*H96,2)</f>
        <v>0</v>
      </c>
      <c r="BL96" s="17" t="s">
        <v>129</v>
      </c>
      <c r="BM96" s="214" t="s">
        <v>531</v>
      </c>
    </row>
    <row r="97" s="2" customFormat="1">
      <c r="A97" s="38"/>
      <c r="B97" s="39"/>
      <c r="C97" s="40"/>
      <c r="D97" s="216" t="s">
        <v>131</v>
      </c>
      <c r="E97" s="40"/>
      <c r="F97" s="217" t="s">
        <v>532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82</v>
      </c>
    </row>
    <row r="98" s="2" customFormat="1">
      <c r="A98" s="38"/>
      <c r="B98" s="39"/>
      <c r="C98" s="40"/>
      <c r="D98" s="221" t="s">
        <v>133</v>
      </c>
      <c r="E98" s="40"/>
      <c r="F98" s="222" t="s">
        <v>533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133</v>
      </c>
      <c r="AU98" s="17" t="s">
        <v>82</v>
      </c>
    </row>
    <row r="99" s="2" customFormat="1" ht="16.5" customHeight="1">
      <c r="A99" s="38"/>
      <c r="B99" s="39"/>
      <c r="C99" s="203" t="s">
        <v>153</v>
      </c>
      <c r="D99" s="203" t="s">
        <v>124</v>
      </c>
      <c r="E99" s="204" t="s">
        <v>534</v>
      </c>
      <c r="F99" s="205" t="s">
        <v>535</v>
      </c>
      <c r="G99" s="206" t="s">
        <v>127</v>
      </c>
      <c r="H99" s="207">
        <v>1</v>
      </c>
      <c r="I99" s="208"/>
      <c r="J99" s="209">
        <f>ROUND(I99*H99,2)</f>
        <v>0</v>
      </c>
      <c r="K99" s="205" t="s">
        <v>128</v>
      </c>
      <c r="L99" s="44"/>
      <c r="M99" s="210" t="s">
        <v>19</v>
      </c>
      <c r="N99" s="211" t="s">
        <v>43</v>
      </c>
      <c r="O99" s="84"/>
      <c r="P99" s="212">
        <f>O99*H99</f>
        <v>0</v>
      </c>
      <c r="Q99" s="212">
        <v>0.010970000000000001</v>
      </c>
      <c r="R99" s="212">
        <f>Q99*H99</f>
        <v>0.010970000000000001</v>
      </c>
      <c r="S99" s="212">
        <v>0.068000000000000005</v>
      </c>
      <c r="T99" s="212">
        <f>S99*H99</f>
        <v>0.068000000000000005</v>
      </c>
      <c r="U99" s="213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4" t="s">
        <v>129</v>
      </c>
      <c r="AT99" s="214" t="s">
        <v>124</v>
      </c>
      <c r="AU99" s="214" t="s">
        <v>82</v>
      </c>
      <c r="AY99" s="17" t="s">
        <v>121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80</v>
      </c>
      <c r="BK99" s="215">
        <f>ROUND(I99*H99,2)</f>
        <v>0</v>
      </c>
      <c r="BL99" s="17" t="s">
        <v>129</v>
      </c>
      <c r="BM99" s="214" t="s">
        <v>536</v>
      </c>
    </row>
    <row r="100" s="2" customFormat="1">
      <c r="A100" s="38"/>
      <c r="B100" s="39"/>
      <c r="C100" s="40"/>
      <c r="D100" s="216" t="s">
        <v>131</v>
      </c>
      <c r="E100" s="40"/>
      <c r="F100" s="217" t="s">
        <v>537</v>
      </c>
      <c r="G100" s="40"/>
      <c r="H100" s="40"/>
      <c r="I100" s="218"/>
      <c r="J100" s="40"/>
      <c r="K100" s="40"/>
      <c r="L100" s="44"/>
      <c r="M100" s="219"/>
      <c r="N100" s="220"/>
      <c r="O100" s="84"/>
      <c r="P100" s="84"/>
      <c r="Q100" s="84"/>
      <c r="R100" s="84"/>
      <c r="S100" s="84"/>
      <c r="T100" s="84"/>
      <c r="U100" s="85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82</v>
      </c>
    </row>
    <row r="101" s="2" customFormat="1">
      <c r="A101" s="38"/>
      <c r="B101" s="39"/>
      <c r="C101" s="40"/>
      <c r="D101" s="221" t="s">
        <v>133</v>
      </c>
      <c r="E101" s="40"/>
      <c r="F101" s="222" t="s">
        <v>538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133</v>
      </c>
      <c r="AU101" s="17" t="s">
        <v>82</v>
      </c>
    </row>
    <row r="102" s="2" customFormat="1" ht="16.5" customHeight="1">
      <c r="A102" s="38"/>
      <c r="B102" s="39"/>
      <c r="C102" s="203" t="s">
        <v>159</v>
      </c>
      <c r="D102" s="203" t="s">
        <v>124</v>
      </c>
      <c r="E102" s="204" t="s">
        <v>539</v>
      </c>
      <c r="F102" s="205" t="s">
        <v>540</v>
      </c>
      <c r="G102" s="206" t="s">
        <v>127</v>
      </c>
      <c r="H102" s="207">
        <v>5</v>
      </c>
      <c r="I102" s="208"/>
      <c r="J102" s="209">
        <f>ROUND(I102*H102,2)</f>
        <v>0</v>
      </c>
      <c r="K102" s="205" t="s">
        <v>128</v>
      </c>
      <c r="L102" s="44"/>
      <c r="M102" s="210" t="s">
        <v>19</v>
      </c>
      <c r="N102" s="211" t="s">
        <v>43</v>
      </c>
      <c r="O102" s="84"/>
      <c r="P102" s="212">
        <f>O102*H102</f>
        <v>0</v>
      </c>
      <c r="Q102" s="212">
        <v>0.00016000000000000001</v>
      </c>
      <c r="R102" s="212">
        <f>Q102*H102</f>
        <v>0.00080000000000000004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129</v>
      </c>
      <c r="AT102" s="214" t="s">
        <v>124</v>
      </c>
      <c r="AU102" s="214" t="s">
        <v>82</v>
      </c>
      <c r="AY102" s="17" t="s">
        <v>121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80</v>
      </c>
      <c r="BK102" s="215">
        <f>ROUND(I102*H102,2)</f>
        <v>0</v>
      </c>
      <c r="BL102" s="17" t="s">
        <v>129</v>
      </c>
      <c r="BM102" s="214" t="s">
        <v>541</v>
      </c>
    </row>
    <row r="103" s="2" customFormat="1">
      <c r="A103" s="38"/>
      <c r="B103" s="39"/>
      <c r="C103" s="40"/>
      <c r="D103" s="216" t="s">
        <v>131</v>
      </c>
      <c r="E103" s="40"/>
      <c r="F103" s="217" t="s">
        <v>542</v>
      </c>
      <c r="G103" s="40"/>
      <c r="H103" s="40"/>
      <c r="I103" s="218"/>
      <c r="J103" s="40"/>
      <c r="K103" s="40"/>
      <c r="L103" s="44"/>
      <c r="M103" s="219"/>
      <c r="N103" s="22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82</v>
      </c>
    </row>
    <row r="104" s="2" customFormat="1">
      <c r="A104" s="38"/>
      <c r="B104" s="39"/>
      <c r="C104" s="40"/>
      <c r="D104" s="221" t="s">
        <v>133</v>
      </c>
      <c r="E104" s="40"/>
      <c r="F104" s="222" t="s">
        <v>543</v>
      </c>
      <c r="G104" s="40"/>
      <c r="H104" s="40"/>
      <c r="I104" s="218"/>
      <c r="J104" s="40"/>
      <c r="K104" s="40"/>
      <c r="L104" s="44"/>
      <c r="M104" s="219"/>
      <c r="N104" s="22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133</v>
      </c>
      <c r="AU104" s="17" t="s">
        <v>82</v>
      </c>
    </row>
    <row r="105" s="2" customFormat="1" ht="16.5" customHeight="1">
      <c r="A105" s="38"/>
      <c r="B105" s="39"/>
      <c r="C105" s="203" t="s">
        <v>166</v>
      </c>
      <c r="D105" s="203" t="s">
        <v>124</v>
      </c>
      <c r="E105" s="204" t="s">
        <v>544</v>
      </c>
      <c r="F105" s="205" t="s">
        <v>545</v>
      </c>
      <c r="G105" s="206" t="s">
        <v>127</v>
      </c>
      <c r="H105" s="207">
        <v>2</v>
      </c>
      <c r="I105" s="208"/>
      <c r="J105" s="209">
        <f>ROUND(I105*H105,2)</f>
        <v>0</v>
      </c>
      <c r="K105" s="205" t="s">
        <v>128</v>
      </c>
      <c r="L105" s="44"/>
      <c r="M105" s="210" t="s">
        <v>19</v>
      </c>
      <c r="N105" s="211" t="s">
        <v>43</v>
      </c>
      <c r="O105" s="84"/>
      <c r="P105" s="212">
        <f>O105*H105</f>
        <v>0</v>
      </c>
      <c r="Q105" s="212">
        <v>0.00016000000000000001</v>
      </c>
      <c r="R105" s="212">
        <f>Q105*H105</f>
        <v>0.00032000000000000003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129</v>
      </c>
      <c r="AT105" s="214" t="s">
        <v>124</v>
      </c>
      <c r="AU105" s="214" t="s">
        <v>82</v>
      </c>
      <c r="AY105" s="17" t="s">
        <v>121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80</v>
      </c>
      <c r="BK105" s="215">
        <f>ROUND(I105*H105,2)</f>
        <v>0</v>
      </c>
      <c r="BL105" s="17" t="s">
        <v>129</v>
      </c>
      <c r="BM105" s="214" t="s">
        <v>546</v>
      </c>
    </row>
    <row r="106" s="2" customFormat="1">
      <c r="A106" s="38"/>
      <c r="B106" s="39"/>
      <c r="C106" s="40"/>
      <c r="D106" s="216" t="s">
        <v>131</v>
      </c>
      <c r="E106" s="40"/>
      <c r="F106" s="217" t="s">
        <v>547</v>
      </c>
      <c r="G106" s="40"/>
      <c r="H106" s="40"/>
      <c r="I106" s="218"/>
      <c r="J106" s="40"/>
      <c r="K106" s="40"/>
      <c r="L106" s="44"/>
      <c r="M106" s="219"/>
      <c r="N106" s="22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131</v>
      </c>
      <c r="AU106" s="17" t="s">
        <v>82</v>
      </c>
    </row>
    <row r="107" s="2" customFormat="1">
      <c r="A107" s="38"/>
      <c r="B107" s="39"/>
      <c r="C107" s="40"/>
      <c r="D107" s="221" t="s">
        <v>133</v>
      </c>
      <c r="E107" s="40"/>
      <c r="F107" s="222" t="s">
        <v>548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133</v>
      </c>
      <c r="AU107" s="17" t="s">
        <v>82</v>
      </c>
    </row>
    <row r="108" s="2" customFormat="1" ht="16.5" customHeight="1">
      <c r="A108" s="38"/>
      <c r="B108" s="39"/>
      <c r="C108" s="203" t="s">
        <v>172</v>
      </c>
      <c r="D108" s="203" t="s">
        <v>124</v>
      </c>
      <c r="E108" s="204" t="s">
        <v>549</v>
      </c>
      <c r="F108" s="205" t="s">
        <v>550</v>
      </c>
      <c r="G108" s="206" t="s">
        <v>127</v>
      </c>
      <c r="H108" s="207">
        <v>1</v>
      </c>
      <c r="I108" s="208"/>
      <c r="J108" s="209">
        <f>ROUND(I108*H108,2)</f>
        <v>0</v>
      </c>
      <c r="K108" s="205" t="s">
        <v>128</v>
      </c>
      <c r="L108" s="44"/>
      <c r="M108" s="210" t="s">
        <v>19</v>
      </c>
      <c r="N108" s="211" t="s">
        <v>43</v>
      </c>
      <c r="O108" s="84"/>
      <c r="P108" s="212">
        <f>O108*H108</f>
        <v>0</v>
      </c>
      <c r="Q108" s="212">
        <v>0.00081999999999999998</v>
      </c>
      <c r="R108" s="212">
        <f>Q108*H108</f>
        <v>0.00081999999999999998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129</v>
      </c>
      <c r="AT108" s="214" t="s">
        <v>124</v>
      </c>
      <c r="AU108" s="214" t="s">
        <v>82</v>
      </c>
      <c r="AY108" s="17" t="s">
        <v>121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80</v>
      </c>
      <c r="BK108" s="215">
        <f>ROUND(I108*H108,2)</f>
        <v>0</v>
      </c>
      <c r="BL108" s="17" t="s">
        <v>129</v>
      </c>
      <c r="BM108" s="214" t="s">
        <v>551</v>
      </c>
    </row>
    <row r="109" s="2" customFormat="1">
      <c r="A109" s="38"/>
      <c r="B109" s="39"/>
      <c r="C109" s="40"/>
      <c r="D109" s="216" t="s">
        <v>131</v>
      </c>
      <c r="E109" s="40"/>
      <c r="F109" s="217" t="s">
        <v>552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82</v>
      </c>
    </row>
    <row r="110" s="2" customFormat="1">
      <c r="A110" s="38"/>
      <c r="B110" s="39"/>
      <c r="C110" s="40"/>
      <c r="D110" s="221" t="s">
        <v>133</v>
      </c>
      <c r="E110" s="40"/>
      <c r="F110" s="222" t="s">
        <v>553</v>
      </c>
      <c r="G110" s="40"/>
      <c r="H110" s="40"/>
      <c r="I110" s="218"/>
      <c r="J110" s="40"/>
      <c r="K110" s="40"/>
      <c r="L110" s="44"/>
      <c r="M110" s="219"/>
      <c r="N110" s="22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133</v>
      </c>
      <c r="AU110" s="17" t="s">
        <v>82</v>
      </c>
    </row>
    <row r="111" s="2" customFormat="1" ht="16.5" customHeight="1">
      <c r="A111" s="38"/>
      <c r="B111" s="39"/>
      <c r="C111" s="203" t="s">
        <v>178</v>
      </c>
      <c r="D111" s="203" t="s">
        <v>124</v>
      </c>
      <c r="E111" s="204" t="s">
        <v>554</v>
      </c>
      <c r="F111" s="205" t="s">
        <v>555</v>
      </c>
      <c r="G111" s="206" t="s">
        <v>127</v>
      </c>
      <c r="H111" s="207">
        <v>1</v>
      </c>
      <c r="I111" s="208"/>
      <c r="J111" s="209">
        <f>ROUND(I111*H111,2)</f>
        <v>0</v>
      </c>
      <c r="K111" s="205" t="s">
        <v>128</v>
      </c>
      <c r="L111" s="44"/>
      <c r="M111" s="210" t="s">
        <v>19</v>
      </c>
      <c r="N111" s="211" t="s">
        <v>43</v>
      </c>
      <c r="O111" s="84"/>
      <c r="P111" s="212">
        <f>O111*H111</f>
        <v>0</v>
      </c>
      <c r="Q111" s="212">
        <v>0.00117</v>
      </c>
      <c r="R111" s="212">
        <f>Q111*H111</f>
        <v>0.00117</v>
      </c>
      <c r="S111" s="212">
        <v>0</v>
      </c>
      <c r="T111" s="212">
        <f>S111*H111</f>
        <v>0</v>
      </c>
      <c r="U111" s="213" t="s">
        <v>19</v>
      </c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4" t="s">
        <v>129</v>
      </c>
      <c r="AT111" s="214" t="s">
        <v>124</v>
      </c>
      <c r="AU111" s="214" t="s">
        <v>82</v>
      </c>
      <c r="AY111" s="17" t="s">
        <v>121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7" t="s">
        <v>80</v>
      </c>
      <c r="BK111" s="215">
        <f>ROUND(I111*H111,2)</f>
        <v>0</v>
      </c>
      <c r="BL111" s="17" t="s">
        <v>129</v>
      </c>
      <c r="BM111" s="214" t="s">
        <v>556</v>
      </c>
    </row>
    <row r="112" s="2" customFormat="1">
      <c r="A112" s="38"/>
      <c r="B112" s="39"/>
      <c r="C112" s="40"/>
      <c r="D112" s="216" t="s">
        <v>131</v>
      </c>
      <c r="E112" s="40"/>
      <c r="F112" s="217" t="s">
        <v>557</v>
      </c>
      <c r="G112" s="40"/>
      <c r="H112" s="40"/>
      <c r="I112" s="218"/>
      <c r="J112" s="40"/>
      <c r="K112" s="40"/>
      <c r="L112" s="44"/>
      <c r="M112" s="219"/>
      <c r="N112" s="220"/>
      <c r="O112" s="84"/>
      <c r="P112" s="84"/>
      <c r="Q112" s="84"/>
      <c r="R112" s="84"/>
      <c r="S112" s="84"/>
      <c r="T112" s="84"/>
      <c r="U112" s="85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82</v>
      </c>
    </row>
    <row r="113" s="2" customFormat="1">
      <c r="A113" s="38"/>
      <c r="B113" s="39"/>
      <c r="C113" s="40"/>
      <c r="D113" s="221" t="s">
        <v>133</v>
      </c>
      <c r="E113" s="40"/>
      <c r="F113" s="222" t="s">
        <v>558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82</v>
      </c>
    </row>
    <row r="114" s="2" customFormat="1" ht="16.5" customHeight="1">
      <c r="A114" s="38"/>
      <c r="B114" s="39"/>
      <c r="C114" s="203" t="s">
        <v>184</v>
      </c>
      <c r="D114" s="203" t="s">
        <v>124</v>
      </c>
      <c r="E114" s="204" t="s">
        <v>559</v>
      </c>
      <c r="F114" s="205" t="s">
        <v>560</v>
      </c>
      <c r="G114" s="206" t="s">
        <v>127</v>
      </c>
      <c r="H114" s="207">
        <v>1</v>
      </c>
      <c r="I114" s="208"/>
      <c r="J114" s="209">
        <f>ROUND(I114*H114,2)</f>
        <v>0</v>
      </c>
      <c r="K114" s="205" t="s">
        <v>128</v>
      </c>
      <c r="L114" s="44"/>
      <c r="M114" s="210" t="s">
        <v>19</v>
      </c>
      <c r="N114" s="211" t="s">
        <v>43</v>
      </c>
      <c r="O114" s="84"/>
      <c r="P114" s="212">
        <f>O114*H114</f>
        <v>0</v>
      </c>
      <c r="Q114" s="212">
        <v>0.0014</v>
      </c>
      <c r="R114" s="212">
        <f>Q114*H114</f>
        <v>0.0014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129</v>
      </c>
      <c r="AT114" s="214" t="s">
        <v>124</v>
      </c>
      <c r="AU114" s="214" t="s">
        <v>82</v>
      </c>
      <c r="AY114" s="17" t="s">
        <v>121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80</v>
      </c>
      <c r="BK114" s="215">
        <f>ROUND(I114*H114,2)</f>
        <v>0</v>
      </c>
      <c r="BL114" s="17" t="s">
        <v>129</v>
      </c>
      <c r="BM114" s="214" t="s">
        <v>561</v>
      </c>
    </row>
    <row r="115" s="2" customFormat="1">
      <c r="A115" s="38"/>
      <c r="B115" s="39"/>
      <c r="C115" s="40"/>
      <c r="D115" s="216" t="s">
        <v>131</v>
      </c>
      <c r="E115" s="40"/>
      <c r="F115" s="217" t="s">
        <v>562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82</v>
      </c>
    </row>
    <row r="116" s="2" customFormat="1">
      <c r="A116" s="38"/>
      <c r="B116" s="39"/>
      <c r="C116" s="40"/>
      <c r="D116" s="221" t="s">
        <v>133</v>
      </c>
      <c r="E116" s="40"/>
      <c r="F116" s="222" t="s">
        <v>563</v>
      </c>
      <c r="G116" s="40"/>
      <c r="H116" s="40"/>
      <c r="I116" s="218"/>
      <c r="J116" s="40"/>
      <c r="K116" s="40"/>
      <c r="L116" s="44"/>
      <c r="M116" s="219"/>
      <c r="N116" s="220"/>
      <c r="O116" s="84"/>
      <c r="P116" s="84"/>
      <c r="Q116" s="84"/>
      <c r="R116" s="84"/>
      <c r="S116" s="84"/>
      <c r="T116" s="84"/>
      <c r="U116" s="85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82</v>
      </c>
    </row>
    <row r="117" s="2" customFormat="1" ht="16.5" customHeight="1">
      <c r="A117" s="38"/>
      <c r="B117" s="39"/>
      <c r="C117" s="203" t="s">
        <v>190</v>
      </c>
      <c r="D117" s="203" t="s">
        <v>124</v>
      </c>
      <c r="E117" s="204" t="s">
        <v>564</v>
      </c>
      <c r="F117" s="205" t="s">
        <v>565</v>
      </c>
      <c r="G117" s="206" t="s">
        <v>335</v>
      </c>
      <c r="H117" s="207">
        <v>0.028000000000000001</v>
      </c>
      <c r="I117" s="208"/>
      <c r="J117" s="209">
        <f>ROUND(I117*H117,2)</f>
        <v>0</v>
      </c>
      <c r="K117" s="205" t="s">
        <v>128</v>
      </c>
      <c r="L117" s="44"/>
      <c r="M117" s="210" t="s">
        <v>19</v>
      </c>
      <c r="N117" s="211" t="s">
        <v>43</v>
      </c>
      <c r="O117" s="8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4" t="s">
        <v>129</v>
      </c>
      <c r="AT117" s="214" t="s">
        <v>124</v>
      </c>
      <c r="AU117" s="214" t="s">
        <v>82</v>
      </c>
      <c r="AY117" s="17" t="s">
        <v>121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80</v>
      </c>
      <c r="BK117" s="215">
        <f>ROUND(I117*H117,2)</f>
        <v>0</v>
      </c>
      <c r="BL117" s="17" t="s">
        <v>129</v>
      </c>
      <c r="BM117" s="214" t="s">
        <v>566</v>
      </c>
    </row>
    <row r="118" s="2" customFormat="1">
      <c r="A118" s="38"/>
      <c r="B118" s="39"/>
      <c r="C118" s="40"/>
      <c r="D118" s="216" t="s">
        <v>131</v>
      </c>
      <c r="E118" s="40"/>
      <c r="F118" s="217" t="s">
        <v>567</v>
      </c>
      <c r="G118" s="40"/>
      <c r="H118" s="40"/>
      <c r="I118" s="218"/>
      <c r="J118" s="40"/>
      <c r="K118" s="40"/>
      <c r="L118" s="44"/>
      <c r="M118" s="219"/>
      <c r="N118" s="220"/>
      <c r="O118" s="84"/>
      <c r="P118" s="84"/>
      <c r="Q118" s="84"/>
      <c r="R118" s="84"/>
      <c r="S118" s="84"/>
      <c r="T118" s="84"/>
      <c r="U118" s="8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131</v>
      </c>
      <c r="AU118" s="17" t="s">
        <v>82</v>
      </c>
    </row>
    <row r="119" s="2" customFormat="1">
      <c r="A119" s="38"/>
      <c r="B119" s="39"/>
      <c r="C119" s="40"/>
      <c r="D119" s="221" t="s">
        <v>133</v>
      </c>
      <c r="E119" s="40"/>
      <c r="F119" s="222" t="s">
        <v>568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133</v>
      </c>
      <c r="AU119" s="17" t="s">
        <v>82</v>
      </c>
    </row>
    <row r="120" s="2" customFormat="1" ht="21.75" customHeight="1">
      <c r="A120" s="38"/>
      <c r="B120" s="39"/>
      <c r="C120" s="203" t="s">
        <v>8</v>
      </c>
      <c r="D120" s="203" t="s">
        <v>124</v>
      </c>
      <c r="E120" s="204" t="s">
        <v>569</v>
      </c>
      <c r="F120" s="205" t="s">
        <v>570</v>
      </c>
      <c r="G120" s="206" t="s">
        <v>335</v>
      </c>
      <c r="H120" s="207">
        <v>0.028000000000000001</v>
      </c>
      <c r="I120" s="208"/>
      <c r="J120" s="209">
        <f>ROUND(I120*H120,2)</f>
        <v>0</v>
      </c>
      <c r="K120" s="205" t="s">
        <v>128</v>
      </c>
      <c r="L120" s="44"/>
      <c r="M120" s="210" t="s">
        <v>19</v>
      </c>
      <c r="N120" s="211" t="s">
        <v>43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129</v>
      </c>
      <c r="AT120" s="214" t="s">
        <v>124</v>
      </c>
      <c r="AU120" s="214" t="s">
        <v>82</v>
      </c>
      <c r="AY120" s="17" t="s">
        <v>121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80</v>
      </c>
      <c r="BK120" s="215">
        <f>ROUND(I120*H120,2)</f>
        <v>0</v>
      </c>
      <c r="BL120" s="17" t="s">
        <v>129</v>
      </c>
      <c r="BM120" s="214" t="s">
        <v>571</v>
      </c>
    </row>
    <row r="121" s="2" customFormat="1">
      <c r="A121" s="38"/>
      <c r="B121" s="39"/>
      <c r="C121" s="40"/>
      <c r="D121" s="216" t="s">
        <v>131</v>
      </c>
      <c r="E121" s="40"/>
      <c r="F121" s="217" t="s">
        <v>572</v>
      </c>
      <c r="G121" s="40"/>
      <c r="H121" s="40"/>
      <c r="I121" s="218"/>
      <c r="J121" s="40"/>
      <c r="K121" s="40"/>
      <c r="L121" s="44"/>
      <c r="M121" s="219"/>
      <c r="N121" s="220"/>
      <c r="O121" s="84"/>
      <c r="P121" s="84"/>
      <c r="Q121" s="84"/>
      <c r="R121" s="84"/>
      <c r="S121" s="84"/>
      <c r="T121" s="84"/>
      <c r="U121" s="8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131</v>
      </c>
      <c r="AU121" s="17" t="s">
        <v>82</v>
      </c>
    </row>
    <row r="122" s="2" customFormat="1">
      <c r="A122" s="38"/>
      <c r="B122" s="39"/>
      <c r="C122" s="40"/>
      <c r="D122" s="221" t="s">
        <v>133</v>
      </c>
      <c r="E122" s="40"/>
      <c r="F122" s="222" t="s">
        <v>573</v>
      </c>
      <c r="G122" s="40"/>
      <c r="H122" s="40"/>
      <c r="I122" s="218"/>
      <c r="J122" s="40"/>
      <c r="K122" s="40"/>
      <c r="L122" s="44"/>
      <c r="M122" s="219"/>
      <c r="N122" s="220"/>
      <c r="O122" s="84"/>
      <c r="P122" s="84"/>
      <c r="Q122" s="84"/>
      <c r="R122" s="84"/>
      <c r="S122" s="84"/>
      <c r="T122" s="84"/>
      <c r="U122" s="8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133</v>
      </c>
      <c r="AU122" s="17" t="s">
        <v>82</v>
      </c>
    </row>
    <row r="123" s="2" customFormat="1" ht="21.75" customHeight="1">
      <c r="A123" s="38"/>
      <c r="B123" s="39"/>
      <c r="C123" s="203" t="s">
        <v>201</v>
      </c>
      <c r="D123" s="203" t="s">
        <v>124</v>
      </c>
      <c r="E123" s="204" t="s">
        <v>574</v>
      </c>
      <c r="F123" s="205" t="s">
        <v>575</v>
      </c>
      <c r="G123" s="206" t="s">
        <v>335</v>
      </c>
      <c r="H123" s="207">
        <v>0.028000000000000001</v>
      </c>
      <c r="I123" s="208"/>
      <c r="J123" s="209">
        <f>ROUND(I123*H123,2)</f>
        <v>0</v>
      </c>
      <c r="K123" s="205" t="s">
        <v>128</v>
      </c>
      <c r="L123" s="44"/>
      <c r="M123" s="210" t="s">
        <v>19</v>
      </c>
      <c r="N123" s="211" t="s">
        <v>43</v>
      </c>
      <c r="O123" s="84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4" t="s">
        <v>129</v>
      </c>
      <c r="AT123" s="214" t="s">
        <v>124</v>
      </c>
      <c r="AU123" s="214" t="s">
        <v>82</v>
      </c>
      <c r="AY123" s="17" t="s">
        <v>121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80</v>
      </c>
      <c r="BK123" s="215">
        <f>ROUND(I123*H123,2)</f>
        <v>0</v>
      </c>
      <c r="BL123" s="17" t="s">
        <v>129</v>
      </c>
      <c r="BM123" s="214" t="s">
        <v>576</v>
      </c>
    </row>
    <row r="124" s="2" customFormat="1">
      <c r="A124" s="38"/>
      <c r="B124" s="39"/>
      <c r="C124" s="40"/>
      <c r="D124" s="216" t="s">
        <v>131</v>
      </c>
      <c r="E124" s="40"/>
      <c r="F124" s="217" t="s">
        <v>577</v>
      </c>
      <c r="G124" s="40"/>
      <c r="H124" s="40"/>
      <c r="I124" s="218"/>
      <c r="J124" s="40"/>
      <c r="K124" s="40"/>
      <c r="L124" s="44"/>
      <c r="M124" s="219"/>
      <c r="N124" s="220"/>
      <c r="O124" s="84"/>
      <c r="P124" s="84"/>
      <c r="Q124" s="84"/>
      <c r="R124" s="84"/>
      <c r="S124" s="84"/>
      <c r="T124" s="84"/>
      <c r="U124" s="8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82</v>
      </c>
    </row>
    <row r="125" s="2" customFormat="1">
      <c r="A125" s="38"/>
      <c r="B125" s="39"/>
      <c r="C125" s="40"/>
      <c r="D125" s="221" t="s">
        <v>133</v>
      </c>
      <c r="E125" s="40"/>
      <c r="F125" s="222" t="s">
        <v>578</v>
      </c>
      <c r="G125" s="40"/>
      <c r="H125" s="40"/>
      <c r="I125" s="218"/>
      <c r="J125" s="40"/>
      <c r="K125" s="40"/>
      <c r="L125" s="44"/>
      <c r="M125" s="219"/>
      <c r="N125" s="22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82</v>
      </c>
    </row>
    <row r="126" s="12" customFormat="1" ht="25.92" customHeight="1">
      <c r="A126" s="12"/>
      <c r="B126" s="187"/>
      <c r="C126" s="188"/>
      <c r="D126" s="189" t="s">
        <v>71</v>
      </c>
      <c r="E126" s="190" t="s">
        <v>231</v>
      </c>
      <c r="F126" s="190" t="s">
        <v>579</v>
      </c>
      <c r="G126" s="188"/>
      <c r="H126" s="188"/>
      <c r="I126" s="191"/>
      <c r="J126" s="192">
        <f>BK126</f>
        <v>0</v>
      </c>
      <c r="K126" s="188"/>
      <c r="L126" s="193"/>
      <c r="M126" s="194"/>
      <c r="N126" s="195"/>
      <c r="O126" s="195"/>
      <c r="P126" s="196">
        <f>P127</f>
        <v>0</v>
      </c>
      <c r="Q126" s="195"/>
      <c r="R126" s="196">
        <f>R127</f>
        <v>0</v>
      </c>
      <c r="S126" s="195"/>
      <c r="T126" s="196">
        <f>T127</f>
        <v>0</v>
      </c>
      <c r="U126" s="197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141</v>
      </c>
      <c r="AT126" s="199" t="s">
        <v>71</v>
      </c>
      <c r="AU126" s="199" t="s">
        <v>72</v>
      </c>
      <c r="AY126" s="198" t="s">
        <v>121</v>
      </c>
      <c r="BK126" s="200">
        <f>BK127</f>
        <v>0</v>
      </c>
    </row>
    <row r="127" s="12" customFormat="1" ht="22.8" customHeight="1">
      <c r="A127" s="12"/>
      <c r="B127" s="187"/>
      <c r="C127" s="188"/>
      <c r="D127" s="189" t="s">
        <v>71</v>
      </c>
      <c r="E127" s="201" t="s">
        <v>580</v>
      </c>
      <c r="F127" s="201" t="s">
        <v>581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SUM(P128:P136)</f>
        <v>0</v>
      </c>
      <c r="Q127" s="195"/>
      <c r="R127" s="196">
        <f>SUM(R128:R136)</f>
        <v>0</v>
      </c>
      <c r="S127" s="195"/>
      <c r="T127" s="196">
        <f>SUM(T128:T136)</f>
        <v>0</v>
      </c>
      <c r="U127" s="197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141</v>
      </c>
      <c r="AT127" s="199" t="s">
        <v>71</v>
      </c>
      <c r="AU127" s="199" t="s">
        <v>80</v>
      </c>
      <c r="AY127" s="198" t="s">
        <v>121</v>
      </c>
      <c r="BK127" s="200">
        <f>SUM(BK128:BK136)</f>
        <v>0</v>
      </c>
    </row>
    <row r="128" s="2" customFormat="1" ht="16.5" customHeight="1">
      <c r="A128" s="38"/>
      <c r="B128" s="39"/>
      <c r="C128" s="203" t="s">
        <v>207</v>
      </c>
      <c r="D128" s="203" t="s">
        <v>124</v>
      </c>
      <c r="E128" s="204" t="s">
        <v>582</v>
      </c>
      <c r="F128" s="205" t="s">
        <v>583</v>
      </c>
      <c r="G128" s="206" t="s">
        <v>584</v>
      </c>
      <c r="H128" s="207">
        <v>10</v>
      </c>
      <c r="I128" s="208"/>
      <c r="J128" s="209">
        <f>ROUND(I128*H128,2)</f>
        <v>0</v>
      </c>
      <c r="K128" s="205" t="s">
        <v>128</v>
      </c>
      <c r="L128" s="44"/>
      <c r="M128" s="210" t="s">
        <v>19</v>
      </c>
      <c r="N128" s="211" t="s">
        <v>43</v>
      </c>
      <c r="O128" s="8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19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4" t="s">
        <v>585</v>
      </c>
      <c r="AT128" s="214" t="s">
        <v>124</v>
      </c>
      <c r="AU128" s="214" t="s">
        <v>82</v>
      </c>
      <c r="AY128" s="17" t="s">
        <v>121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80</v>
      </c>
      <c r="BK128" s="215">
        <f>ROUND(I128*H128,2)</f>
        <v>0</v>
      </c>
      <c r="BL128" s="17" t="s">
        <v>585</v>
      </c>
      <c r="BM128" s="214" t="s">
        <v>586</v>
      </c>
    </row>
    <row r="129" s="2" customFormat="1">
      <c r="A129" s="38"/>
      <c r="B129" s="39"/>
      <c r="C129" s="40"/>
      <c r="D129" s="216" t="s">
        <v>131</v>
      </c>
      <c r="E129" s="40"/>
      <c r="F129" s="217" t="s">
        <v>587</v>
      </c>
      <c r="G129" s="40"/>
      <c r="H129" s="40"/>
      <c r="I129" s="218"/>
      <c r="J129" s="40"/>
      <c r="K129" s="40"/>
      <c r="L129" s="44"/>
      <c r="M129" s="219"/>
      <c r="N129" s="220"/>
      <c r="O129" s="84"/>
      <c r="P129" s="84"/>
      <c r="Q129" s="84"/>
      <c r="R129" s="84"/>
      <c r="S129" s="84"/>
      <c r="T129" s="84"/>
      <c r="U129" s="85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82</v>
      </c>
    </row>
    <row r="130" s="2" customFormat="1">
      <c r="A130" s="38"/>
      <c r="B130" s="39"/>
      <c r="C130" s="40"/>
      <c r="D130" s="221" t="s">
        <v>133</v>
      </c>
      <c r="E130" s="40"/>
      <c r="F130" s="222" t="s">
        <v>588</v>
      </c>
      <c r="G130" s="40"/>
      <c r="H130" s="40"/>
      <c r="I130" s="218"/>
      <c r="J130" s="40"/>
      <c r="K130" s="40"/>
      <c r="L130" s="44"/>
      <c r="M130" s="219"/>
      <c r="N130" s="220"/>
      <c r="O130" s="84"/>
      <c r="P130" s="84"/>
      <c r="Q130" s="84"/>
      <c r="R130" s="84"/>
      <c r="S130" s="84"/>
      <c r="T130" s="84"/>
      <c r="U130" s="85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82</v>
      </c>
    </row>
    <row r="131" s="2" customFormat="1" ht="16.5" customHeight="1">
      <c r="A131" s="38"/>
      <c r="B131" s="39"/>
      <c r="C131" s="203" t="s">
        <v>213</v>
      </c>
      <c r="D131" s="203" t="s">
        <v>124</v>
      </c>
      <c r="E131" s="204" t="s">
        <v>589</v>
      </c>
      <c r="F131" s="205" t="s">
        <v>590</v>
      </c>
      <c r="G131" s="206" t="s">
        <v>127</v>
      </c>
      <c r="H131" s="207">
        <v>10</v>
      </c>
      <c r="I131" s="208"/>
      <c r="J131" s="209">
        <f>ROUND(I131*H131,2)</f>
        <v>0</v>
      </c>
      <c r="K131" s="205" t="s">
        <v>128</v>
      </c>
      <c r="L131" s="44"/>
      <c r="M131" s="210" t="s">
        <v>19</v>
      </c>
      <c r="N131" s="211" t="s">
        <v>43</v>
      </c>
      <c r="O131" s="8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4" t="s">
        <v>585</v>
      </c>
      <c r="AT131" s="214" t="s">
        <v>124</v>
      </c>
      <c r="AU131" s="214" t="s">
        <v>82</v>
      </c>
      <c r="AY131" s="17" t="s">
        <v>121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80</v>
      </c>
      <c r="BK131" s="215">
        <f>ROUND(I131*H131,2)</f>
        <v>0</v>
      </c>
      <c r="BL131" s="17" t="s">
        <v>585</v>
      </c>
      <c r="BM131" s="214" t="s">
        <v>591</v>
      </c>
    </row>
    <row r="132" s="2" customFormat="1">
      <c r="A132" s="38"/>
      <c r="B132" s="39"/>
      <c r="C132" s="40"/>
      <c r="D132" s="216" t="s">
        <v>131</v>
      </c>
      <c r="E132" s="40"/>
      <c r="F132" s="217" t="s">
        <v>592</v>
      </c>
      <c r="G132" s="40"/>
      <c r="H132" s="40"/>
      <c r="I132" s="218"/>
      <c r="J132" s="40"/>
      <c r="K132" s="40"/>
      <c r="L132" s="44"/>
      <c r="M132" s="219"/>
      <c r="N132" s="220"/>
      <c r="O132" s="84"/>
      <c r="P132" s="84"/>
      <c r="Q132" s="84"/>
      <c r="R132" s="84"/>
      <c r="S132" s="84"/>
      <c r="T132" s="84"/>
      <c r="U132" s="85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82</v>
      </c>
    </row>
    <row r="133" s="2" customFormat="1">
      <c r="A133" s="38"/>
      <c r="B133" s="39"/>
      <c r="C133" s="40"/>
      <c r="D133" s="221" t="s">
        <v>133</v>
      </c>
      <c r="E133" s="40"/>
      <c r="F133" s="222" t="s">
        <v>593</v>
      </c>
      <c r="G133" s="40"/>
      <c r="H133" s="40"/>
      <c r="I133" s="218"/>
      <c r="J133" s="40"/>
      <c r="K133" s="40"/>
      <c r="L133" s="44"/>
      <c r="M133" s="219"/>
      <c r="N133" s="220"/>
      <c r="O133" s="84"/>
      <c r="P133" s="84"/>
      <c r="Q133" s="84"/>
      <c r="R133" s="84"/>
      <c r="S133" s="84"/>
      <c r="T133" s="84"/>
      <c r="U133" s="85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82</v>
      </c>
    </row>
    <row r="134" s="2" customFormat="1" ht="16.5" customHeight="1">
      <c r="A134" s="38"/>
      <c r="B134" s="39"/>
      <c r="C134" s="203" t="s">
        <v>129</v>
      </c>
      <c r="D134" s="203" t="s">
        <v>124</v>
      </c>
      <c r="E134" s="204" t="s">
        <v>594</v>
      </c>
      <c r="F134" s="205" t="s">
        <v>595</v>
      </c>
      <c r="G134" s="206" t="s">
        <v>127</v>
      </c>
      <c r="H134" s="207">
        <v>10</v>
      </c>
      <c r="I134" s="208"/>
      <c r="J134" s="209">
        <f>ROUND(I134*H134,2)</f>
        <v>0</v>
      </c>
      <c r="K134" s="205" t="s">
        <v>128</v>
      </c>
      <c r="L134" s="44"/>
      <c r="M134" s="210" t="s">
        <v>19</v>
      </c>
      <c r="N134" s="211" t="s">
        <v>43</v>
      </c>
      <c r="O134" s="84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19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4" t="s">
        <v>585</v>
      </c>
      <c r="AT134" s="214" t="s">
        <v>124</v>
      </c>
      <c r="AU134" s="214" t="s">
        <v>82</v>
      </c>
      <c r="AY134" s="17" t="s">
        <v>121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80</v>
      </c>
      <c r="BK134" s="215">
        <f>ROUND(I134*H134,2)</f>
        <v>0</v>
      </c>
      <c r="BL134" s="17" t="s">
        <v>585</v>
      </c>
      <c r="BM134" s="214" t="s">
        <v>596</v>
      </c>
    </row>
    <row r="135" s="2" customFormat="1">
      <c r="A135" s="38"/>
      <c r="B135" s="39"/>
      <c r="C135" s="40"/>
      <c r="D135" s="216" t="s">
        <v>131</v>
      </c>
      <c r="E135" s="40"/>
      <c r="F135" s="217" t="s">
        <v>597</v>
      </c>
      <c r="G135" s="40"/>
      <c r="H135" s="40"/>
      <c r="I135" s="218"/>
      <c r="J135" s="40"/>
      <c r="K135" s="40"/>
      <c r="L135" s="44"/>
      <c r="M135" s="219"/>
      <c r="N135" s="220"/>
      <c r="O135" s="84"/>
      <c r="P135" s="84"/>
      <c r="Q135" s="84"/>
      <c r="R135" s="84"/>
      <c r="S135" s="84"/>
      <c r="T135" s="84"/>
      <c r="U135" s="85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82</v>
      </c>
    </row>
    <row r="136" s="2" customFormat="1">
      <c r="A136" s="38"/>
      <c r="B136" s="39"/>
      <c r="C136" s="40"/>
      <c r="D136" s="221" t="s">
        <v>133</v>
      </c>
      <c r="E136" s="40"/>
      <c r="F136" s="222" t="s">
        <v>598</v>
      </c>
      <c r="G136" s="40"/>
      <c r="H136" s="40"/>
      <c r="I136" s="218"/>
      <c r="J136" s="40"/>
      <c r="K136" s="40"/>
      <c r="L136" s="44"/>
      <c r="M136" s="219"/>
      <c r="N136" s="220"/>
      <c r="O136" s="84"/>
      <c r="P136" s="84"/>
      <c r="Q136" s="84"/>
      <c r="R136" s="84"/>
      <c r="S136" s="84"/>
      <c r="T136" s="84"/>
      <c r="U136" s="85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82</v>
      </c>
    </row>
    <row r="137" s="12" customFormat="1" ht="25.92" customHeight="1">
      <c r="A137" s="12"/>
      <c r="B137" s="187"/>
      <c r="C137" s="188"/>
      <c r="D137" s="189" t="s">
        <v>71</v>
      </c>
      <c r="E137" s="190" t="s">
        <v>351</v>
      </c>
      <c r="F137" s="190" t="s">
        <v>352</v>
      </c>
      <c r="G137" s="188"/>
      <c r="H137" s="188"/>
      <c r="I137" s="191"/>
      <c r="J137" s="192">
        <f>BK137</f>
        <v>0</v>
      </c>
      <c r="K137" s="188"/>
      <c r="L137" s="193"/>
      <c r="M137" s="194"/>
      <c r="N137" s="195"/>
      <c r="O137" s="195"/>
      <c r="P137" s="196">
        <f>SUM(P138:P140)</f>
        <v>0</v>
      </c>
      <c r="Q137" s="195"/>
      <c r="R137" s="196">
        <f>SUM(R138:R140)</f>
        <v>0</v>
      </c>
      <c r="S137" s="195"/>
      <c r="T137" s="196">
        <f>SUM(T138:T140)</f>
        <v>0</v>
      </c>
      <c r="U137" s="197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147</v>
      </c>
      <c r="AT137" s="199" t="s">
        <v>71</v>
      </c>
      <c r="AU137" s="199" t="s">
        <v>72</v>
      </c>
      <c r="AY137" s="198" t="s">
        <v>121</v>
      </c>
      <c r="BK137" s="200">
        <f>SUM(BK138:BK140)</f>
        <v>0</v>
      </c>
    </row>
    <row r="138" s="2" customFormat="1" ht="16.5" customHeight="1">
      <c r="A138" s="38"/>
      <c r="B138" s="39"/>
      <c r="C138" s="203" t="s">
        <v>224</v>
      </c>
      <c r="D138" s="203" t="s">
        <v>124</v>
      </c>
      <c r="E138" s="204" t="s">
        <v>354</v>
      </c>
      <c r="F138" s="205" t="s">
        <v>355</v>
      </c>
      <c r="G138" s="206" t="s">
        <v>356</v>
      </c>
      <c r="H138" s="207">
        <v>20</v>
      </c>
      <c r="I138" s="208"/>
      <c r="J138" s="209">
        <f>ROUND(I138*H138,2)</f>
        <v>0</v>
      </c>
      <c r="K138" s="205" t="s">
        <v>128</v>
      </c>
      <c r="L138" s="44"/>
      <c r="M138" s="210" t="s">
        <v>19</v>
      </c>
      <c r="N138" s="211" t="s">
        <v>43</v>
      </c>
      <c r="O138" s="8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4" t="s">
        <v>357</v>
      </c>
      <c r="AT138" s="214" t="s">
        <v>124</v>
      </c>
      <c r="AU138" s="214" t="s">
        <v>80</v>
      </c>
      <c r="AY138" s="17" t="s">
        <v>121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80</v>
      </c>
      <c r="BK138" s="215">
        <f>ROUND(I138*H138,2)</f>
        <v>0</v>
      </c>
      <c r="BL138" s="17" t="s">
        <v>357</v>
      </c>
      <c r="BM138" s="214" t="s">
        <v>599</v>
      </c>
    </row>
    <row r="139" s="2" customFormat="1">
      <c r="A139" s="38"/>
      <c r="B139" s="39"/>
      <c r="C139" s="40"/>
      <c r="D139" s="216" t="s">
        <v>131</v>
      </c>
      <c r="E139" s="40"/>
      <c r="F139" s="217" t="s">
        <v>359</v>
      </c>
      <c r="G139" s="40"/>
      <c r="H139" s="40"/>
      <c r="I139" s="218"/>
      <c r="J139" s="40"/>
      <c r="K139" s="40"/>
      <c r="L139" s="44"/>
      <c r="M139" s="219"/>
      <c r="N139" s="220"/>
      <c r="O139" s="84"/>
      <c r="P139" s="84"/>
      <c r="Q139" s="84"/>
      <c r="R139" s="84"/>
      <c r="S139" s="84"/>
      <c r="T139" s="84"/>
      <c r="U139" s="85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80</v>
      </c>
    </row>
    <row r="140" s="2" customFormat="1">
      <c r="A140" s="38"/>
      <c r="B140" s="39"/>
      <c r="C140" s="40"/>
      <c r="D140" s="221" t="s">
        <v>133</v>
      </c>
      <c r="E140" s="40"/>
      <c r="F140" s="222" t="s">
        <v>360</v>
      </c>
      <c r="G140" s="40"/>
      <c r="H140" s="40"/>
      <c r="I140" s="218"/>
      <c r="J140" s="40"/>
      <c r="K140" s="40"/>
      <c r="L140" s="44"/>
      <c r="M140" s="243"/>
      <c r="N140" s="244"/>
      <c r="O140" s="245"/>
      <c r="P140" s="245"/>
      <c r="Q140" s="245"/>
      <c r="R140" s="245"/>
      <c r="S140" s="245"/>
      <c r="T140" s="245"/>
      <c r="U140" s="246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80</v>
      </c>
    </row>
    <row r="141" s="2" customFormat="1" ht="6.96" customHeight="1">
      <c r="A141" s="38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OrknVsbrJH6zWlWXcRbU6mdhrn6ja5QhhZl37HmT62z437swFmik7oa+tRTU8ALjDh2PsNRz9uEP4lzTvuqVfg==" hashValue="saY2wGEhgEFOducERjfcyMlASk6eMn0OUhxpSpO9HNrxaovQ+QFImfIqc0EwEj9XfM7t4v21wT5W/5TyUUcWTQ==" algorithmName="SHA-512" password="CC35"/>
  <autoFilter ref="C83:K14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723190901"/>
    <hyperlink ref="F92" r:id="rId2" display="https://podminky.urs.cz/item/CS_URS_2024_02/723190907"/>
    <hyperlink ref="F95" r:id="rId3" display="https://podminky.urs.cz/item/CS_URS_2024_02/723260801"/>
    <hyperlink ref="F98" r:id="rId4" display="https://podminky.urs.cz/item/CS_URS_2024_02/723260802"/>
    <hyperlink ref="F101" r:id="rId5" display="https://podminky.urs.cz/item/CS_URS_2024_02/723260816"/>
    <hyperlink ref="F104" r:id="rId6" display="https://podminky.urs.cz/item/CS_URS_2024_02/723261912"/>
    <hyperlink ref="F107" r:id="rId7" display="https://podminky.urs.cz/item/CS_URS_2024_02/723261913"/>
    <hyperlink ref="F110" r:id="rId8" display="https://podminky.urs.cz/item/CS_URS_2024_02/723261914"/>
    <hyperlink ref="F113" r:id="rId9" display="https://podminky.urs.cz/item/CS_URS_2024_02/723261915"/>
    <hyperlink ref="F116" r:id="rId10" display="https://podminky.urs.cz/item/CS_URS_2024_02/723261916"/>
    <hyperlink ref="F119" r:id="rId11" display="https://podminky.urs.cz/item/CS_URS_2024_02/998723111"/>
    <hyperlink ref="F122" r:id="rId12" display="https://podminky.urs.cz/item/CS_URS_2024_02/998723112"/>
    <hyperlink ref="F125" r:id="rId13" display="https://podminky.urs.cz/item/CS_URS_2024_02/998723113"/>
    <hyperlink ref="F130" r:id="rId14" display="https://podminky.urs.cz/item/CS_URS_2024_02/580506021"/>
    <hyperlink ref="F133" r:id="rId15" display="https://podminky.urs.cz/item/CS_URS_2024_02/580506113"/>
    <hyperlink ref="F136" r:id="rId16" display="https://podminky.urs.cz/item/CS_URS_2024_02/580506114"/>
    <hyperlink ref="F140" r:id="rId17" display="https://podminky.urs.cz/item/CS_URS_2024_02/HZS2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Výměny měřidel u OŘ Ústí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ROUND((SUM(BE87:BE388)),  2)</f>
        <v>0</v>
      </c>
      <c r="G33" s="38"/>
      <c r="H33" s="38"/>
      <c r="I33" s="148">
        <v>0.20999999999999999</v>
      </c>
      <c r="J33" s="147">
        <f>ROUND(((SUM(BE87:BE388))*I33),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ROUND((SUM(BF87:BF388)),  2)</f>
        <v>0</v>
      </c>
      <c r="G34" s="38"/>
      <c r="H34" s="38"/>
      <c r="I34" s="148">
        <v>0.12</v>
      </c>
      <c r="J34" s="147">
        <f>ROUND(((SUM(BF87:BF388))*I34),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ROUND((SUM(BG87:BG388)),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ROUND((SUM(BH87:BH388)),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ROUND((SUM(BI87:BI388)),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Výměny měřidel u OŘ Ústí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PS04 - Slaboproud, silnoproud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601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602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102</v>
      </c>
      <c r="E62" s="168"/>
      <c r="F62" s="168"/>
      <c r="G62" s="168"/>
      <c r="H62" s="168"/>
      <c r="I62" s="168"/>
      <c r="J62" s="169">
        <f>J120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603</v>
      </c>
      <c r="E63" s="174"/>
      <c r="F63" s="174"/>
      <c r="G63" s="174"/>
      <c r="H63" s="174"/>
      <c r="I63" s="174"/>
      <c r="J63" s="175">
        <f>J121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604</v>
      </c>
      <c r="E64" s="174"/>
      <c r="F64" s="174"/>
      <c r="G64" s="174"/>
      <c r="H64" s="174"/>
      <c r="I64" s="174"/>
      <c r="J64" s="175">
        <f>J244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510</v>
      </c>
      <c r="E65" s="168"/>
      <c r="F65" s="168"/>
      <c r="G65" s="168"/>
      <c r="H65" s="168"/>
      <c r="I65" s="168"/>
      <c r="J65" s="169">
        <f>J345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605</v>
      </c>
      <c r="E66" s="174"/>
      <c r="F66" s="174"/>
      <c r="G66" s="174"/>
      <c r="H66" s="174"/>
      <c r="I66" s="174"/>
      <c r="J66" s="175">
        <f>J357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104</v>
      </c>
      <c r="E67" s="168"/>
      <c r="F67" s="168"/>
      <c r="G67" s="168"/>
      <c r="H67" s="168"/>
      <c r="I67" s="168"/>
      <c r="J67" s="169">
        <f>J382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105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Výměny měřidel u OŘ Ústí nad Labem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PS04 - Slaboproud, silnoproud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26. 11. 2024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Správa železnic, státní organizace</v>
      </c>
      <c r="G83" s="40"/>
      <c r="H83" s="40"/>
      <c r="I83" s="32" t="s">
        <v>33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35</v>
      </c>
      <c r="J84" s="36" t="str">
        <f>E24</f>
        <v>Správa železnic, státní organizace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106</v>
      </c>
      <c r="D86" s="180" t="s">
        <v>57</v>
      </c>
      <c r="E86" s="180" t="s">
        <v>53</v>
      </c>
      <c r="F86" s="180" t="s">
        <v>54</v>
      </c>
      <c r="G86" s="180" t="s">
        <v>107</v>
      </c>
      <c r="H86" s="180" t="s">
        <v>108</v>
      </c>
      <c r="I86" s="180" t="s">
        <v>109</v>
      </c>
      <c r="J86" s="180" t="s">
        <v>100</v>
      </c>
      <c r="K86" s="181" t="s">
        <v>110</v>
      </c>
      <c r="L86" s="182"/>
      <c r="M86" s="92" t="s">
        <v>19</v>
      </c>
      <c r="N86" s="93" t="s">
        <v>42</v>
      </c>
      <c r="O86" s="93" t="s">
        <v>111</v>
      </c>
      <c r="P86" s="93" t="s">
        <v>112</v>
      </c>
      <c r="Q86" s="93" t="s">
        <v>113</v>
      </c>
      <c r="R86" s="93" t="s">
        <v>114</v>
      </c>
      <c r="S86" s="93" t="s">
        <v>115</v>
      </c>
      <c r="T86" s="93" t="s">
        <v>116</v>
      </c>
      <c r="U86" s="94" t="s">
        <v>117</v>
      </c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118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P88+P120+P345+P382</f>
        <v>0</v>
      </c>
      <c r="Q87" s="96"/>
      <c r="R87" s="185">
        <f>R88+R120+R345+R382</f>
        <v>2.0394360000000002</v>
      </c>
      <c r="S87" s="96"/>
      <c r="T87" s="185">
        <f>T88+T120+T345+T382</f>
        <v>10.664</v>
      </c>
      <c r="U87" s="9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101</v>
      </c>
      <c r="BK87" s="186">
        <f>BK88+BK120+BK345+BK382</f>
        <v>0</v>
      </c>
    </row>
    <row r="88" s="12" customFormat="1" ht="25.92" customHeight="1">
      <c r="A88" s="12"/>
      <c r="B88" s="187"/>
      <c r="C88" s="188"/>
      <c r="D88" s="189" t="s">
        <v>71</v>
      </c>
      <c r="E88" s="190" t="s">
        <v>606</v>
      </c>
      <c r="F88" s="190" t="s">
        <v>607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0.00077000000000000018</v>
      </c>
      <c r="S88" s="195"/>
      <c r="T88" s="196">
        <f>T89</f>
        <v>0.016</v>
      </c>
      <c r="U88" s="197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72</v>
      </c>
      <c r="AY88" s="198" t="s">
        <v>121</v>
      </c>
      <c r="BK88" s="200">
        <f>BK89</f>
        <v>0</v>
      </c>
    </row>
    <row r="89" s="12" customFormat="1" ht="22.8" customHeight="1">
      <c r="A89" s="12"/>
      <c r="B89" s="187"/>
      <c r="C89" s="188"/>
      <c r="D89" s="189" t="s">
        <v>71</v>
      </c>
      <c r="E89" s="201" t="s">
        <v>178</v>
      </c>
      <c r="F89" s="201" t="s">
        <v>608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SUM(P90:P119)</f>
        <v>0</v>
      </c>
      <c r="Q89" s="195"/>
      <c r="R89" s="196">
        <f>SUM(R90:R119)</f>
        <v>0.00077000000000000018</v>
      </c>
      <c r="S89" s="195"/>
      <c r="T89" s="196">
        <f>SUM(T90:T119)</f>
        <v>0.016</v>
      </c>
      <c r="U89" s="197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80</v>
      </c>
      <c r="AY89" s="198" t="s">
        <v>121</v>
      </c>
      <c r="BK89" s="200">
        <f>SUM(BK90:BK119)</f>
        <v>0</v>
      </c>
    </row>
    <row r="90" s="2" customFormat="1" ht="16.5" customHeight="1">
      <c r="A90" s="38"/>
      <c r="B90" s="39"/>
      <c r="C90" s="203" t="s">
        <v>80</v>
      </c>
      <c r="D90" s="203" t="s">
        <v>124</v>
      </c>
      <c r="E90" s="204" t="s">
        <v>609</v>
      </c>
      <c r="F90" s="205" t="s">
        <v>610</v>
      </c>
      <c r="G90" s="206" t="s">
        <v>162</v>
      </c>
      <c r="H90" s="207">
        <v>10</v>
      </c>
      <c r="I90" s="208"/>
      <c r="J90" s="209">
        <f>ROUND(I90*H90,2)</f>
        <v>0</v>
      </c>
      <c r="K90" s="205" t="s">
        <v>128</v>
      </c>
      <c r="L90" s="44"/>
      <c r="M90" s="210" t="s">
        <v>19</v>
      </c>
      <c r="N90" s="211" t="s">
        <v>43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147</v>
      </c>
      <c r="AT90" s="214" t="s">
        <v>124</v>
      </c>
      <c r="AU90" s="214" t="s">
        <v>82</v>
      </c>
      <c r="AY90" s="17" t="s">
        <v>121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80</v>
      </c>
      <c r="BK90" s="215">
        <f>ROUND(I90*H90,2)</f>
        <v>0</v>
      </c>
      <c r="BL90" s="17" t="s">
        <v>147</v>
      </c>
      <c r="BM90" s="214" t="s">
        <v>611</v>
      </c>
    </row>
    <row r="91" s="2" customFormat="1">
      <c r="A91" s="38"/>
      <c r="B91" s="39"/>
      <c r="C91" s="40"/>
      <c r="D91" s="216" t="s">
        <v>131</v>
      </c>
      <c r="E91" s="40"/>
      <c r="F91" s="217" t="s">
        <v>612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82</v>
      </c>
    </row>
    <row r="92" s="2" customFormat="1">
      <c r="A92" s="38"/>
      <c r="B92" s="39"/>
      <c r="C92" s="40"/>
      <c r="D92" s="221" t="s">
        <v>133</v>
      </c>
      <c r="E92" s="40"/>
      <c r="F92" s="222" t="s">
        <v>613</v>
      </c>
      <c r="G92" s="40"/>
      <c r="H92" s="40"/>
      <c r="I92" s="218"/>
      <c r="J92" s="40"/>
      <c r="K92" s="40"/>
      <c r="L92" s="44"/>
      <c r="M92" s="219"/>
      <c r="N92" s="22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133</v>
      </c>
      <c r="AU92" s="17" t="s">
        <v>82</v>
      </c>
    </row>
    <row r="93" s="2" customFormat="1" ht="16.5" customHeight="1">
      <c r="A93" s="38"/>
      <c r="B93" s="39"/>
      <c r="C93" s="203" t="s">
        <v>82</v>
      </c>
      <c r="D93" s="203" t="s">
        <v>124</v>
      </c>
      <c r="E93" s="204" t="s">
        <v>614</v>
      </c>
      <c r="F93" s="205" t="s">
        <v>615</v>
      </c>
      <c r="G93" s="206" t="s">
        <v>162</v>
      </c>
      <c r="H93" s="207">
        <v>20</v>
      </c>
      <c r="I93" s="208"/>
      <c r="J93" s="209">
        <f>ROUND(I93*H93,2)</f>
        <v>0</v>
      </c>
      <c r="K93" s="205" t="s">
        <v>128</v>
      </c>
      <c r="L93" s="44"/>
      <c r="M93" s="210" t="s">
        <v>19</v>
      </c>
      <c r="N93" s="211" t="s">
        <v>43</v>
      </c>
      <c r="O93" s="84"/>
      <c r="P93" s="212">
        <f>O93*H93</f>
        <v>0</v>
      </c>
      <c r="Q93" s="212">
        <v>1.0000000000000001E-05</v>
      </c>
      <c r="R93" s="212">
        <f>Q93*H93</f>
        <v>0.00020000000000000001</v>
      </c>
      <c r="S93" s="212">
        <v>0</v>
      </c>
      <c r="T93" s="212">
        <f>S93*H93</f>
        <v>0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147</v>
      </c>
      <c r="AT93" s="214" t="s">
        <v>124</v>
      </c>
      <c r="AU93" s="214" t="s">
        <v>82</v>
      </c>
      <c r="AY93" s="17" t="s">
        <v>121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80</v>
      </c>
      <c r="BK93" s="215">
        <f>ROUND(I93*H93,2)</f>
        <v>0</v>
      </c>
      <c r="BL93" s="17" t="s">
        <v>147</v>
      </c>
      <c r="BM93" s="214" t="s">
        <v>616</v>
      </c>
    </row>
    <row r="94" s="2" customFormat="1">
      <c r="A94" s="38"/>
      <c r="B94" s="39"/>
      <c r="C94" s="40"/>
      <c r="D94" s="216" t="s">
        <v>131</v>
      </c>
      <c r="E94" s="40"/>
      <c r="F94" s="217" t="s">
        <v>617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82</v>
      </c>
    </row>
    <row r="95" s="2" customFormat="1">
      <c r="A95" s="38"/>
      <c r="B95" s="39"/>
      <c r="C95" s="40"/>
      <c r="D95" s="221" t="s">
        <v>133</v>
      </c>
      <c r="E95" s="40"/>
      <c r="F95" s="222" t="s">
        <v>618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82</v>
      </c>
    </row>
    <row r="96" s="2" customFormat="1" ht="16.5" customHeight="1">
      <c r="A96" s="38"/>
      <c r="B96" s="39"/>
      <c r="C96" s="203" t="s">
        <v>141</v>
      </c>
      <c r="D96" s="203" t="s">
        <v>124</v>
      </c>
      <c r="E96" s="204" t="s">
        <v>619</v>
      </c>
      <c r="F96" s="205" t="s">
        <v>620</v>
      </c>
      <c r="G96" s="206" t="s">
        <v>162</v>
      </c>
      <c r="H96" s="207">
        <v>10</v>
      </c>
      <c r="I96" s="208"/>
      <c r="J96" s="209">
        <f>ROUND(I96*H96,2)</f>
        <v>0</v>
      </c>
      <c r="K96" s="205" t="s">
        <v>128</v>
      </c>
      <c r="L96" s="44"/>
      <c r="M96" s="210" t="s">
        <v>19</v>
      </c>
      <c r="N96" s="211" t="s">
        <v>43</v>
      </c>
      <c r="O96" s="84"/>
      <c r="P96" s="212">
        <f>O96*H96</f>
        <v>0</v>
      </c>
      <c r="Q96" s="212">
        <v>1.0000000000000001E-05</v>
      </c>
      <c r="R96" s="212">
        <f>Q96*H96</f>
        <v>0.00010000000000000001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147</v>
      </c>
      <c r="AT96" s="214" t="s">
        <v>124</v>
      </c>
      <c r="AU96" s="214" t="s">
        <v>82</v>
      </c>
      <c r="AY96" s="17" t="s">
        <v>121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80</v>
      </c>
      <c r="BK96" s="215">
        <f>ROUND(I96*H96,2)</f>
        <v>0</v>
      </c>
      <c r="BL96" s="17" t="s">
        <v>147</v>
      </c>
      <c r="BM96" s="214" t="s">
        <v>621</v>
      </c>
    </row>
    <row r="97" s="2" customFormat="1">
      <c r="A97" s="38"/>
      <c r="B97" s="39"/>
      <c r="C97" s="40"/>
      <c r="D97" s="216" t="s">
        <v>131</v>
      </c>
      <c r="E97" s="40"/>
      <c r="F97" s="217" t="s">
        <v>622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82</v>
      </c>
    </row>
    <row r="98" s="2" customFormat="1">
      <c r="A98" s="38"/>
      <c r="B98" s="39"/>
      <c r="C98" s="40"/>
      <c r="D98" s="221" t="s">
        <v>133</v>
      </c>
      <c r="E98" s="40"/>
      <c r="F98" s="222" t="s">
        <v>623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133</v>
      </c>
      <c r="AU98" s="17" t="s">
        <v>82</v>
      </c>
    </row>
    <row r="99" s="2" customFormat="1" ht="16.5" customHeight="1">
      <c r="A99" s="38"/>
      <c r="B99" s="39"/>
      <c r="C99" s="203" t="s">
        <v>147</v>
      </c>
      <c r="D99" s="203" t="s">
        <v>124</v>
      </c>
      <c r="E99" s="204" t="s">
        <v>624</v>
      </c>
      <c r="F99" s="205" t="s">
        <v>625</v>
      </c>
      <c r="G99" s="206" t="s">
        <v>162</v>
      </c>
      <c r="H99" s="207">
        <v>5</v>
      </c>
      <c r="I99" s="208"/>
      <c r="J99" s="209">
        <f>ROUND(I99*H99,2)</f>
        <v>0</v>
      </c>
      <c r="K99" s="205" t="s">
        <v>128</v>
      </c>
      <c r="L99" s="44"/>
      <c r="M99" s="210" t="s">
        <v>19</v>
      </c>
      <c r="N99" s="211" t="s">
        <v>43</v>
      </c>
      <c r="O99" s="84"/>
      <c r="P99" s="212">
        <f>O99*H99</f>
        <v>0</v>
      </c>
      <c r="Q99" s="212">
        <v>1.0000000000000001E-05</v>
      </c>
      <c r="R99" s="212">
        <f>Q99*H99</f>
        <v>5.0000000000000002E-05</v>
      </c>
      <c r="S99" s="212">
        <v>0.001</v>
      </c>
      <c r="T99" s="212">
        <f>S99*H99</f>
        <v>0.0050000000000000001</v>
      </c>
      <c r="U99" s="213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4" t="s">
        <v>147</v>
      </c>
      <c r="AT99" s="214" t="s">
        <v>124</v>
      </c>
      <c r="AU99" s="214" t="s">
        <v>82</v>
      </c>
      <c r="AY99" s="17" t="s">
        <v>121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80</v>
      </c>
      <c r="BK99" s="215">
        <f>ROUND(I99*H99,2)</f>
        <v>0</v>
      </c>
      <c r="BL99" s="17" t="s">
        <v>147</v>
      </c>
      <c r="BM99" s="214" t="s">
        <v>626</v>
      </c>
    </row>
    <row r="100" s="2" customFormat="1">
      <c r="A100" s="38"/>
      <c r="B100" s="39"/>
      <c r="C100" s="40"/>
      <c r="D100" s="216" t="s">
        <v>131</v>
      </c>
      <c r="E100" s="40"/>
      <c r="F100" s="217" t="s">
        <v>627</v>
      </c>
      <c r="G100" s="40"/>
      <c r="H100" s="40"/>
      <c r="I100" s="218"/>
      <c r="J100" s="40"/>
      <c r="K100" s="40"/>
      <c r="L100" s="44"/>
      <c r="M100" s="219"/>
      <c r="N100" s="220"/>
      <c r="O100" s="84"/>
      <c r="P100" s="84"/>
      <c r="Q100" s="84"/>
      <c r="R100" s="84"/>
      <c r="S100" s="84"/>
      <c r="T100" s="84"/>
      <c r="U100" s="85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82</v>
      </c>
    </row>
    <row r="101" s="2" customFormat="1">
      <c r="A101" s="38"/>
      <c r="B101" s="39"/>
      <c r="C101" s="40"/>
      <c r="D101" s="221" t="s">
        <v>133</v>
      </c>
      <c r="E101" s="40"/>
      <c r="F101" s="222" t="s">
        <v>628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133</v>
      </c>
      <c r="AU101" s="17" t="s">
        <v>82</v>
      </c>
    </row>
    <row r="102" s="2" customFormat="1" ht="16.5" customHeight="1">
      <c r="A102" s="38"/>
      <c r="B102" s="39"/>
      <c r="C102" s="203" t="s">
        <v>153</v>
      </c>
      <c r="D102" s="203" t="s">
        <v>124</v>
      </c>
      <c r="E102" s="204" t="s">
        <v>629</v>
      </c>
      <c r="F102" s="205" t="s">
        <v>630</v>
      </c>
      <c r="G102" s="206" t="s">
        <v>162</v>
      </c>
      <c r="H102" s="207">
        <v>5</v>
      </c>
      <c r="I102" s="208"/>
      <c r="J102" s="209">
        <f>ROUND(I102*H102,2)</f>
        <v>0</v>
      </c>
      <c r="K102" s="205" t="s">
        <v>128</v>
      </c>
      <c r="L102" s="44"/>
      <c r="M102" s="210" t="s">
        <v>19</v>
      </c>
      <c r="N102" s="211" t="s">
        <v>43</v>
      </c>
      <c r="O102" s="84"/>
      <c r="P102" s="212">
        <f>O102*H102</f>
        <v>0</v>
      </c>
      <c r="Q102" s="212">
        <v>2.0000000000000002E-05</v>
      </c>
      <c r="R102" s="212">
        <f>Q102*H102</f>
        <v>0.00010000000000000001</v>
      </c>
      <c r="S102" s="212">
        <v>0.001</v>
      </c>
      <c r="T102" s="212">
        <f>S102*H102</f>
        <v>0.0050000000000000001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147</v>
      </c>
      <c r="AT102" s="214" t="s">
        <v>124</v>
      </c>
      <c r="AU102" s="214" t="s">
        <v>82</v>
      </c>
      <c r="AY102" s="17" t="s">
        <v>121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80</v>
      </c>
      <c r="BK102" s="215">
        <f>ROUND(I102*H102,2)</f>
        <v>0</v>
      </c>
      <c r="BL102" s="17" t="s">
        <v>147</v>
      </c>
      <c r="BM102" s="214" t="s">
        <v>631</v>
      </c>
    </row>
    <row r="103" s="2" customFormat="1">
      <c r="A103" s="38"/>
      <c r="B103" s="39"/>
      <c r="C103" s="40"/>
      <c r="D103" s="216" t="s">
        <v>131</v>
      </c>
      <c r="E103" s="40"/>
      <c r="F103" s="217" t="s">
        <v>632</v>
      </c>
      <c r="G103" s="40"/>
      <c r="H103" s="40"/>
      <c r="I103" s="218"/>
      <c r="J103" s="40"/>
      <c r="K103" s="40"/>
      <c r="L103" s="44"/>
      <c r="M103" s="219"/>
      <c r="N103" s="22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82</v>
      </c>
    </row>
    <row r="104" s="2" customFormat="1">
      <c r="A104" s="38"/>
      <c r="B104" s="39"/>
      <c r="C104" s="40"/>
      <c r="D104" s="221" t="s">
        <v>133</v>
      </c>
      <c r="E104" s="40"/>
      <c r="F104" s="222" t="s">
        <v>633</v>
      </c>
      <c r="G104" s="40"/>
      <c r="H104" s="40"/>
      <c r="I104" s="218"/>
      <c r="J104" s="40"/>
      <c r="K104" s="40"/>
      <c r="L104" s="44"/>
      <c r="M104" s="219"/>
      <c r="N104" s="22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133</v>
      </c>
      <c r="AU104" s="17" t="s">
        <v>82</v>
      </c>
    </row>
    <row r="105" s="2" customFormat="1" ht="16.5" customHeight="1">
      <c r="A105" s="38"/>
      <c r="B105" s="39"/>
      <c r="C105" s="203" t="s">
        <v>159</v>
      </c>
      <c r="D105" s="203" t="s">
        <v>124</v>
      </c>
      <c r="E105" s="204" t="s">
        <v>634</v>
      </c>
      <c r="F105" s="205" t="s">
        <v>635</v>
      </c>
      <c r="G105" s="206" t="s">
        <v>162</v>
      </c>
      <c r="H105" s="207">
        <v>5</v>
      </c>
      <c r="I105" s="208"/>
      <c r="J105" s="209">
        <f>ROUND(I105*H105,2)</f>
        <v>0</v>
      </c>
      <c r="K105" s="205" t="s">
        <v>128</v>
      </c>
      <c r="L105" s="44"/>
      <c r="M105" s="210" t="s">
        <v>19</v>
      </c>
      <c r="N105" s="211" t="s">
        <v>43</v>
      </c>
      <c r="O105" s="84"/>
      <c r="P105" s="212">
        <f>O105*H105</f>
        <v>0</v>
      </c>
      <c r="Q105" s="212">
        <v>1.0000000000000001E-05</v>
      </c>
      <c r="R105" s="212">
        <f>Q105*H105</f>
        <v>5.0000000000000002E-05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147</v>
      </c>
      <c r="AT105" s="214" t="s">
        <v>124</v>
      </c>
      <c r="AU105" s="214" t="s">
        <v>82</v>
      </c>
      <c r="AY105" s="17" t="s">
        <v>121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80</v>
      </c>
      <c r="BK105" s="215">
        <f>ROUND(I105*H105,2)</f>
        <v>0</v>
      </c>
      <c r="BL105" s="17" t="s">
        <v>147</v>
      </c>
      <c r="BM105" s="214" t="s">
        <v>636</v>
      </c>
    </row>
    <row r="106" s="2" customFormat="1">
      <c r="A106" s="38"/>
      <c r="B106" s="39"/>
      <c r="C106" s="40"/>
      <c r="D106" s="216" t="s">
        <v>131</v>
      </c>
      <c r="E106" s="40"/>
      <c r="F106" s="217" t="s">
        <v>637</v>
      </c>
      <c r="G106" s="40"/>
      <c r="H106" s="40"/>
      <c r="I106" s="218"/>
      <c r="J106" s="40"/>
      <c r="K106" s="40"/>
      <c r="L106" s="44"/>
      <c r="M106" s="219"/>
      <c r="N106" s="22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131</v>
      </c>
      <c r="AU106" s="17" t="s">
        <v>82</v>
      </c>
    </row>
    <row r="107" s="2" customFormat="1">
      <c r="A107" s="38"/>
      <c r="B107" s="39"/>
      <c r="C107" s="40"/>
      <c r="D107" s="221" t="s">
        <v>133</v>
      </c>
      <c r="E107" s="40"/>
      <c r="F107" s="222" t="s">
        <v>638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133</v>
      </c>
      <c r="AU107" s="17" t="s">
        <v>82</v>
      </c>
    </row>
    <row r="108" s="2" customFormat="1" ht="16.5" customHeight="1">
      <c r="A108" s="38"/>
      <c r="B108" s="39"/>
      <c r="C108" s="203" t="s">
        <v>166</v>
      </c>
      <c r="D108" s="203" t="s">
        <v>124</v>
      </c>
      <c r="E108" s="204" t="s">
        <v>639</v>
      </c>
      <c r="F108" s="205" t="s">
        <v>640</v>
      </c>
      <c r="G108" s="206" t="s">
        <v>162</v>
      </c>
      <c r="H108" s="207">
        <v>10</v>
      </c>
      <c r="I108" s="208"/>
      <c r="J108" s="209">
        <f>ROUND(I108*H108,2)</f>
        <v>0</v>
      </c>
      <c r="K108" s="205" t="s">
        <v>128</v>
      </c>
      <c r="L108" s="44"/>
      <c r="M108" s="210" t="s">
        <v>19</v>
      </c>
      <c r="N108" s="211" t="s">
        <v>43</v>
      </c>
      <c r="O108" s="84"/>
      <c r="P108" s="212">
        <f>O108*H108</f>
        <v>0</v>
      </c>
      <c r="Q108" s="212">
        <v>1.0000000000000001E-05</v>
      </c>
      <c r="R108" s="212">
        <f>Q108*H108</f>
        <v>0.00010000000000000001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147</v>
      </c>
      <c r="AT108" s="214" t="s">
        <v>124</v>
      </c>
      <c r="AU108" s="214" t="s">
        <v>82</v>
      </c>
      <c r="AY108" s="17" t="s">
        <v>121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80</v>
      </c>
      <c r="BK108" s="215">
        <f>ROUND(I108*H108,2)</f>
        <v>0</v>
      </c>
      <c r="BL108" s="17" t="s">
        <v>147</v>
      </c>
      <c r="BM108" s="214" t="s">
        <v>641</v>
      </c>
    </row>
    <row r="109" s="2" customFormat="1">
      <c r="A109" s="38"/>
      <c r="B109" s="39"/>
      <c r="C109" s="40"/>
      <c r="D109" s="216" t="s">
        <v>131</v>
      </c>
      <c r="E109" s="40"/>
      <c r="F109" s="217" t="s">
        <v>642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82</v>
      </c>
    </row>
    <row r="110" s="2" customFormat="1">
      <c r="A110" s="38"/>
      <c r="B110" s="39"/>
      <c r="C110" s="40"/>
      <c r="D110" s="221" t="s">
        <v>133</v>
      </c>
      <c r="E110" s="40"/>
      <c r="F110" s="222" t="s">
        <v>643</v>
      </c>
      <c r="G110" s="40"/>
      <c r="H110" s="40"/>
      <c r="I110" s="218"/>
      <c r="J110" s="40"/>
      <c r="K110" s="40"/>
      <c r="L110" s="44"/>
      <c r="M110" s="219"/>
      <c r="N110" s="22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133</v>
      </c>
      <c r="AU110" s="17" t="s">
        <v>82</v>
      </c>
    </row>
    <row r="111" s="2" customFormat="1" ht="16.5" customHeight="1">
      <c r="A111" s="38"/>
      <c r="B111" s="39"/>
      <c r="C111" s="203" t="s">
        <v>172</v>
      </c>
      <c r="D111" s="203" t="s">
        <v>124</v>
      </c>
      <c r="E111" s="204" t="s">
        <v>644</v>
      </c>
      <c r="F111" s="205" t="s">
        <v>645</v>
      </c>
      <c r="G111" s="206" t="s">
        <v>162</v>
      </c>
      <c r="H111" s="207">
        <v>5</v>
      </c>
      <c r="I111" s="208"/>
      <c r="J111" s="209">
        <f>ROUND(I111*H111,2)</f>
        <v>0</v>
      </c>
      <c r="K111" s="205" t="s">
        <v>128</v>
      </c>
      <c r="L111" s="44"/>
      <c r="M111" s="210" t="s">
        <v>19</v>
      </c>
      <c r="N111" s="211" t="s">
        <v>43</v>
      </c>
      <c r="O111" s="84"/>
      <c r="P111" s="212">
        <f>O111*H111</f>
        <v>0</v>
      </c>
      <c r="Q111" s="212">
        <v>1.0000000000000001E-05</v>
      </c>
      <c r="R111" s="212">
        <f>Q111*H111</f>
        <v>5.0000000000000002E-05</v>
      </c>
      <c r="S111" s="212">
        <v>0</v>
      </c>
      <c r="T111" s="212">
        <f>S111*H111</f>
        <v>0</v>
      </c>
      <c r="U111" s="213" t="s">
        <v>19</v>
      </c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4" t="s">
        <v>147</v>
      </c>
      <c r="AT111" s="214" t="s">
        <v>124</v>
      </c>
      <c r="AU111" s="214" t="s">
        <v>82</v>
      </c>
      <c r="AY111" s="17" t="s">
        <v>121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7" t="s">
        <v>80</v>
      </c>
      <c r="BK111" s="215">
        <f>ROUND(I111*H111,2)</f>
        <v>0</v>
      </c>
      <c r="BL111" s="17" t="s">
        <v>147</v>
      </c>
      <c r="BM111" s="214" t="s">
        <v>646</v>
      </c>
    </row>
    <row r="112" s="2" customFormat="1">
      <c r="A112" s="38"/>
      <c r="B112" s="39"/>
      <c r="C112" s="40"/>
      <c r="D112" s="216" t="s">
        <v>131</v>
      </c>
      <c r="E112" s="40"/>
      <c r="F112" s="217" t="s">
        <v>647</v>
      </c>
      <c r="G112" s="40"/>
      <c r="H112" s="40"/>
      <c r="I112" s="218"/>
      <c r="J112" s="40"/>
      <c r="K112" s="40"/>
      <c r="L112" s="44"/>
      <c r="M112" s="219"/>
      <c r="N112" s="220"/>
      <c r="O112" s="84"/>
      <c r="P112" s="84"/>
      <c r="Q112" s="84"/>
      <c r="R112" s="84"/>
      <c r="S112" s="84"/>
      <c r="T112" s="84"/>
      <c r="U112" s="85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82</v>
      </c>
    </row>
    <row r="113" s="2" customFormat="1">
      <c r="A113" s="38"/>
      <c r="B113" s="39"/>
      <c r="C113" s="40"/>
      <c r="D113" s="221" t="s">
        <v>133</v>
      </c>
      <c r="E113" s="40"/>
      <c r="F113" s="222" t="s">
        <v>648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82</v>
      </c>
    </row>
    <row r="114" s="2" customFormat="1" ht="16.5" customHeight="1">
      <c r="A114" s="38"/>
      <c r="B114" s="39"/>
      <c r="C114" s="203" t="s">
        <v>178</v>
      </c>
      <c r="D114" s="203" t="s">
        <v>124</v>
      </c>
      <c r="E114" s="204" t="s">
        <v>649</v>
      </c>
      <c r="F114" s="205" t="s">
        <v>650</v>
      </c>
      <c r="G114" s="206" t="s">
        <v>162</v>
      </c>
      <c r="H114" s="207">
        <v>3</v>
      </c>
      <c r="I114" s="208"/>
      <c r="J114" s="209">
        <f>ROUND(I114*H114,2)</f>
        <v>0</v>
      </c>
      <c r="K114" s="205" t="s">
        <v>128</v>
      </c>
      <c r="L114" s="44"/>
      <c r="M114" s="210" t="s">
        <v>19</v>
      </c>
      <c r="N114" s="211" t="s">
        <v>43</v>
      </c>
      <c r="O114" s="84"/>
      <c r="P114" s="212">
        <f>O114*H114</f>
        <v>0</v>
      </c>
      <c r="Q114" s="212">
        <v>2.0000000000000002E-05</v>
      </c>
      <c r="R114" s="212">
        <f>Q114*H114</f>
        <v>6.0000000000000008E-05</v>
      </c>
      <c r="S114" s="212">
        <v>0.001</v>
      </c>
      <c r="T114" s="212">
        <f>S114*H114</f>
        <v>0.0030000000000000001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147</v>
      </c>
      <c r="AT114" s="214" t="s">
        <v>124</v>
      </c>
      <c r="AU114" s="214" t="s">
        <v>82</v>
      </c>
      <c r="AY114" s="17" t="s">
        <v>121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80</v>
      </c>
      <c r="BK114" s="215">
        <f>ROUND(I114*H114,2)</f>
        <v>0</v>
      </c>
      <c r="BL114" s="17" t="s">
        <v>147</v>
      </c>
      <c r="BM114" s="214" t="s">
        <v>651</v>
      </c>
    </row>
    <row r="115" s="2" customFormat="1">
      <c r="A115" s="38"/>
      <c r="B115" s="39"/>
      <c r="C115" s="40"/>
      <c r="D115" s="216" t="s">
        <v>131</v>
      </c>
      <c r="E115" s="40"/>
      <c r="F115" s="217" t="s">
        <v>652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82</v>
      </c>
    </row>
    <row r="116" s="2" customFormat="1">
      <c r="A116" s="38"/>
      <c r="B116" s="39"/>
      <c r="C116" s="40"/>
      <c r="D116" s="221" t="s">
        <v>133</v>
      </c>
      <c r="E116" s="40"/>
      <c r="F116" s="222" t="s">
        <v>653</v>
      </c>
      <c r="G116" s="40"/>
      <c r="H116" s="40"/>
      <c r="I116" s="218"/>
      <c r="J116" s="40"/>
      <c r="K116" s="40"/>
      <c r="L116" s="44"/>
      <c r="M116" s="219"/>
      <c r="N116" s="220"/>
      <c r="O116" s="84"/>
      <c r="P116" s="84"/>
      <c r="Q116" s="84"/>
      <c r="R116" s="84"/>
      <c r="S116" s="84"/>
      <c r="T116" s="84"/>
      <c r="U116" s="85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82</v>
      </c>
    </row>
    <row r="117" s="2" customFormat="1" ht="16.5" customHeight="1">
      <c r="A117" s="38"/>
      <c r="B117" s="39"/>
      <c r="C117" s="203" t="s">
        <v>184</v>
      </c>
      <c r="D117" s="203" t="s">
        <v>124</v>
      </c>
      <c r="E117" s="204" t="s">
        <v>654</v>
      </c>
      <c r="F117" s="205" t="s">
        <v>655</v>
      </c>
      <c r="G117" s="206" t="s">
        <v>162</v>
      </c>
      <c r="H117" s="207">
        <v>3</v>
      </c>
      <c r="I117" s="208"/>
      <c r="J117" s="209">
        <f>ROUND(I117*H117,2)</f>
        <v>0</v>
      </c>
      <c r="K117" s="205" t="s">
        <v>128</v>
      </c>
      <c r="L117" s="44"/>
      <c r="M117" s="210" t="s">
        <v>19</v>
      </c>
      <c r="N117" s="211" t="s">
        <v>43</v>
      </c>
      <c r="O117" s="84"/>
      <c r="P117" s="212">
        <f>O117*H117</f>
        <v>0</v>
      </c>
      <c r="Q117" s="212">
        <v>2.0000000000000002E-05</v>
      </c>
      <c r="R117" s="212">
        <f>Q117*H117</f>
        <v>6.0000000000000008E-05</v>
      </c>
      <c r="S117" s="212">
        <v>0.001</v>
      </c>
      <c r="T117" s="212">
        <f>S117*H117</f>
        <v>0.0030000000000000001</v>
      </c>
      <c r="U117" s="213" t="s">
        <v>19</v>
      </c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4" t="s">
        <v>147</v>
      </c>
      <c r="AT117" s="214" t="s">
        <v>124</v>
      </c>
      <c r="AU117" s="214" t="s">
        <v>82</v>
      </c>
      <c r="AY117" s="17" t="s">
        <v>121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80</v>
      </c>
      <c r="BK117" s="215">
        <f>ROUND(I117*H117,2)</f>
        <v>0</v>
      </c>
      <c r="BL117" s="17" t="s">
        <v>147</v>
      </c>
      <c r="BM117" s="214" t="s">
        <v>656</v>
      </c>
    </row>
    <row r="118" s="2" customFormat="1">
      <c r="A118" s="38"/>
      <c r="B118" s="39"/>
      <c r="C118" s="40"/>
      <c r="D118" s="216" t="s">
        <v>131</v>
      </c>
      <c r="E118" s="40"/>
      <c r="F118" s="217" t="s">
        <v>657</v>
      </c>
      <c r="G118" s="40"/>
      <c r="H118" s="40"/>
      <c r="I118" s="218"/>
      <c r="J118" s="40"/>
      <c r="K118" s="40"/>
      <c r="L118" s="44"/>
      <c r="M118" s="219"/>
      <c r="N118" s="220"/>
      <c r="O118" s="84"/>
      <c r="P118" s="84"/>
      <c r="Q118" s="84"/>
      <c r="R118" s="84"/>
      <c r="S118" s="84"/>
      <c r="T118" s="84"/>
      <c r="U118" s="8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131</v>
      </c>
      <c r="AU118" s="17" t="s">
        <v>82</v>
      </c>
    </row>
    <row r="119" s="2" customFormat="1">
      <c r="A119" s="38"/>
      <c r="B119" s="39"/>
      <c r="C119" s="40"/>
      <c r="D119" s="221" t="s">
        <v>133</v>
      </c>
      <c r="E119" s="40"/>
      <c r="F119" s="222" t="s">
        <v>658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133</v>
      </c>
      <c r="AU119" s="17" t="s">
        <v>82</v>
      </c>
    </row>
    <row r="120" s="12" customFormat="1" ht="25.92" customHeight="1">
      <c r="A120" s="12"/>
      <c r="B120" s="187"/>
      <c r="C120" s="188"/>
      <c r="D120" s="189" t="s">
        <v>71</v>
      </c>
      <c r="E120" s="190" t="s">
        <v>119</v>
      </c>
      <c r="F120" s="190" t="s">
        <v>120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P121+P244</f>
        <v>0</v>
      </c>
      <c r="Q120" s="195"/>
      <c r="R120" s="196">
        <f>R121+R244</f>
        <v>2.026386</v>
      </c>
      <c r="S120" s="195"/>
      <c r="T120" s="196">
        <f>T121+T244</f>
        <v>0</v>
      </c>
      <c r="U120" s="197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82</v>
      </c>
      <c r="AT120" s="199" t="s">
        <v>71</v>
      </c>
      <c r="AU120" s="199" t="s">
        <v>72</v>
      </c>
      <c r="AY120" s="198" t="s">
        <v>121</v>
      </c>
      <c r="BK120" s="200">
        <f>BK121+BK244</f>
        <v>0</v>
      </c>
    </row>
    <row r="121" s="12" customFormat="1" ht="22.8" customHeight="1">
      <c r="A121" s="12"/>
      <c r="B121" s="187"/>
      <c r="C121" s="188"/>
      <c r="D121" s="189" t="s">
        <v>71</v>
      </c>
      <c r="E121" s="201" t="s">
        <v>659</v>
      </c>
      <c r="F121" s="201" t="s">
        <v>660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SUM(P122:P243)</f>
        <v>0</v>
      </c>
      <c r="Q121" s="195"/>
      <c r="R121" s="196">
        <f>SUM(R122:R243)</f>
        <v>1.649856</v>
      </c>
      <c r="S121" s="195"/>
      <c r="T121" s="196">
        <f>SUM(T122:T243)</f>
        <v>0</v>
      </c>
      <c r="U121" s="197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82</v>
      </c>
      <c r="AT121" s="199" t="s">
        <v>71</v>
      </c>
      <c r="AU121" s="199" t="s">
        <v>80</v>
      </c>
      <c r="AY121" s="198" t="s">
        <v>121</v>
      </c>
      <c r="BK121" s="200">
        <f>SUM(BK122:BK243)</f>
        <v>0</v>
      </c>
    </row>
    <row r="122" s="2" customFormat="1" ht="16.5" customHeight="1">
      <c r="A122" s="38"/>
      <c r="B122" s="39"/>
      <c r="C122" s="203" t="s">
        <v>190</v>
      </c>
      <c r="D122" s="203" t="s">
        <v>124</v>
      </c>
      <c r="E122" s="204" t="s">
        <v>661</v>
      </c>
      <c r="F122" s="205" t="s">
        <v>662</v>
      </c>
      <c r="G122" s="206" t="s">
        <v>162</v>
      </c>
      <c r="H122" s="207">
        <v>571.42899999999997</v>
      </c>
      <c r="I122" s="208"/>
      <c r="J122" s="209">
        <f>ROUND(I122*H122,2)</f>
        <v>0</v>
      </c>
      <c r="K122" s="205" t="s">
        <v>128</v>
      </c>
      <c r="L122" s="44"/>
      <c r="M122" s="210" t="s">
        <v>19</v>
      </c>
      <c r="N122" s="211" t="s">
        <v>43</v>
      </c>
      <c r="O122" s="8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19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4" t="s">
        <v>129</v>
      </c>
      <c r="AT122" s="214" t="s">
        <v>124</v>
      </c>
      <c r="AU122" s="214" t="s">
        <v>82</v>
      </c>
      <c r="AY122" s="17" t="s">
        <v>121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80</v>
      </c>
      <c r="BK122" s="215">
        <f>ROUND(I122*H122,2)</f>
        <v>0</v>
      </c>
      <c r="BL122" s="17" t="s">
        <v>129</v>
      </c>
      <c r="BM122" s="214" t="s">
        <v>663</v>
      </c>
    </row>
    <row r="123" s="2" customFormat="1">
      <c r="A123" s="38"/>
      <c r="B123" s="39"/>
      <c r="C123" s="40"/>
      <c r="D123" s="216" t="s">
        <v>131</v>
      </c>
      <c r="E123" s="40"/>
      <c r="F123" s="217" t="s">
        <v>664</v>
      </c>
      <c r="G123" s="40"/>
      <c r="H123" s="40"/>
      <c r="I123" s="218"/>
      <c r="J123" s="40"/>
      <c r="K123" s="40"/>
      <c r="L123" s="44"/>
      <c r="M123" s="219"/>
      <c r="N123" s="220"/>
      <c r="O123" s="84"/>
      <c r="P123" s="84"/>
      <c r="Q123" s="84"/>
      <c r="R123" s="84"/>
      <c r="S123" s="84"/>
      <c r="T123" s="84"/>
      <c r="U123" s="8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131</v>
      </c>
      <c r="AU123" s="17" t="s">
        <v>82</v>
      </c>
    </row>
    <row r="124" s="2" customFormat="1">
      <c r="A124" s="38"/>
      <c r="B124" s="39"/>
      <c r="C124" s="40"/>
      <c r="D124" s="221" t="s">
        <v>133</v>
      </c>
      <c r="E124" s="40"/>
      <c r="F124" s="222" t="s">
        <v>665</v>
      </c>
      <c r="G124" s="40"/>
      <c r="H124" s="40"/>
      <c r="I124" s="218"/>
      <c r="J124" s="40"/>
      <c r="K124" s="40"/>
      <c r="L124" s="44"/>
      <c r="M124" s="219"/>
      <c r="N124" s="220"/>
      <c r="O124" s="84"/>
      <c r="P124" s="84"/>
      <c r="Q124" s="84"/>
      <c r="R124" s="84"/>
      <c r="S124" s="84"/>
      <c r="T124" s="84"/>
      <c r="U124" s="8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82</v>
      </c>
    </row>
    <row r="125" s="2" customFormat="1" ht="16.5" customHeight="1">
      <c r="A125" s="38"/>
      <c r="B125" s="39"/>
      <c r="C125" s="223" t="s">
        <v>8</v>
      </c>
      <c r="D125" s="223" t="s">
        <v>231</v>
      </c>
      <c r="E125" s="224" t="s">
        <v>666</v>
      </c>
      <c r="F125" s="225" t="s">
        <v>667</v>
      </c>
      <c r="G125" s="226" t="s">
        <v>162</v>
      </c>
      <c r="H125" s="227">
        <v>300</v>
      </c>
      <c r="I125" s="228"/>
      <c r="J125" s="229">
        <f>ROUND(I125*H125,2)</f>
        <v>0</v>
      </c>
      <c r="K125" s="225" t="s">
        <v>128</v>
      </c>
      <c r="L125" s="230"/>
      <c r="M125" s="231" t="s">
        <v>19</v>
      </c>
      <c r="N125" s="232" t="s">
        <v>43</v>
      </c>
      <c r="O125" s="84"/>
      <c r="P125" s="212">
        <f>O125*H125</f>
        <v>0</v>
      </c>
      <c r="Q125" s="212">
        <v>0.00012</v>
      </c>
      <c r="R125" s="212">
        <f>Q125*H125</f>
        <v>0.036000000000000004</v>
      </c>
      <c r="S125" s="212">
        <v>0</v>
      </c>
      <c r="T125" s="212">
        <f>S125*H125</f>
        <v>0</v>
      </c>
      <c r="U125" s="213" t="s">
        <v>19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4" t="s">
        <v>234</v>
      </c>
      <c r="AT125" s="214" t="s">
        <v>231</v>
      </c>
      <c r="AU125" s="214" t="s">
        <v>82</v>
      </c>
      <c r="AY125" s="17" t="s">
        <v>121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80</v>
      </c>
      <c r="BK125" s="215">
        <f>ROUND(I125*H125,2)</f>
        <v>0</v>
      </c>
      <c r="BL125" s="17" t="s">
        <v>129</v>
      </c>
      <c r="BM125" s="214" t="s">
        <v>668</v>
      </c>
    </row>
    <row r="126" s="2" customFormat="1">
      <c r="A126" s="38"/>
      <c r="B126" s="39"/>
      <c r="C126" s="40"/>
      <c r="D126" s="216" t="s">
        <v>131</v>
      </c>
      <c r="E126" s="40"/>
      <c r="F126" s="217" t="s">
        <v>667</v>
      </c>
      <c r="G126" s="40"/>
      <c r="H126" s="40"/>
      <c r="I126" s="218"/>
      <c r="J126" s="40"/>
      <c r="K126" s="40"/>
      <c r="L126" s="44"/>
      <c r="M126" s="219"/>
      <c r="N126" s="220"/>
      <c r="O126" s="84"/>
      <c r="P126" s="84"/>
      <c r="Q126" s="84"/>
      <c r="R126" s="84"/>
      <c r="S126" s="84"/>
      <c r="T126" s="84"/>
      <c r="U126" s="8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82</v>
      </c>
    </row>
    <row r="127" s="13" customFormat="1">
      <c r="A127" s="13"/>
      <c r="B127" s="233"/>
      <c r="C127" s="234"/>
      <c r="D127" s="216" t="s">
        <v>236</v>
      </c>
      <c r="E127" s="234"/>
      <c r="F127" s="235" t="s">
        <v>669</v>
      </c>
      <c r="G127" s="234"/>
      <c r="H127" s="236">
        <v>300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0"/>
      <c r="U127" s="241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236</v>
      </c>
      <c r="AU127" s="242" t="s">
        <v>82</v>
      </c>
      <c r="AV127" s="13" t="s">
        <v>82</v>
      </c>
      <c r="AW127" s="13" t="s">
        <v>4</v>
      </c>
      <c r="AX127" s="13" t="s">
        <v>80</v>
      </c>
      <c r="AY127" s="242" t="s">
        <v>121</v>
      </c>
    </row>
    <row r="128" s="2" customFormat="1" ht="16.5" customHeight="1">
      <c r="A128" s="38"/>
      <c r="B128" s="39"/>
      <c r="C128" s="223" t="s">
        <v>201</v>
      </c>
      <c r="D128" s="223" t="s">
        <v>231</v>
      </c>
      <c r="E128" s="224" t="s">
        <v>670</v>
      </c>
      <c r="F128" s="225" t="s">
        <v>671</v>
      </c>
      <c r="G128" s="226" t="s">
        <v>162</v>
      </c>
      <c r="H128" s="227">
        <v>300</v>
      </c>
      <c r="I128" s="228"/>
      <c r="J128" s="229">
        <f>ROUND(I128*H128,2)</f>
        <v>0</v>
      </c>
      <c r="K128" s="225" t="s">
        <v>128</v>
      </c>
      <c r="L128" s="230"/>
      <c r="M128" s="231" t="s">
        <v>19</v>
      </c>
      <c r="N128" s="232" t="s">
        <v>43</v>
      </c>
      <c r="O128" s="84"/>
      <c r="P128" s="212">
        <f>O128*H128</f>
        <v>0</v>
      </c>
      <c r="Q128" s="212">
        <v>0.00013999999999999999</v>
      </c>
      <c r="R128" s="212">
        <f>Q128*H128</f>
        <v>0.041999999999999996</v>
      </c>
      <c r="S128" s="212">
        <v>0</v>
      </c>
      <c r="T128" s="212">
        <f>S128*H128</f>
        <v>0</v>
      </c>
      <c r="U128" s="213" t="s">
        <v>19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4" t="s">
        <v>234</v>
      </c>
      <c r="AT128" s="214" t="s">
        <v>231</v>
      </c>
      <c r="AU128" s="214" t="s">
        <v>82</v>
      </c>
      <c r="AY128" s="17" t="s">
        <v>121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80</v>
      </c>
      <c r="BK128" s="215">
        <f>ROUND(I128*H128,2)</f>
        <v>0</v>
      </c>
      <c r="BL128" s="17" t="s">
        <v>129</v>
      </c>
      <c r="BM128" s="214" t="s">
        <v>672</v>
      </c>
    </row>
    <row r="129" s="2" customFormat="1">
      <c r="A129" s="38"/>
      <c r="B129" s="39"/>
      <c r="C129" s="40"/>
      <c r="D129" s="216" t="s">
        <v>131</v>
      </c>
      <c r="E129" s="40"/>
      <c r="F129" s="217" t="s">
        <v>671</v>
      </c>
      <c r="G129" s="40"/>
      <c r="H129" s="40"/>
      <c r="I129" s="218"/>
      <c r="J129" s="40"/>
      <c r="K129" s="40"/>
      <c r="L129" s="44"/>
      <c r="M129" s="219"/>
      <c r="N129" s="220"/>
      <c r="O129" s="84"/>
      <c r="P129" s="84"/>
      <c r="Q129" s="84"/>
      <c r="R129" s="84"/>
      <c r="S129" s="84"/>
      <c r="T129" s="84"/>
      <c r="U129" s="85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82</v>
      </c>
    </row>
    <row r="130" s="13" customFormat="1">
      <c r="A130" s="13"/>
      <c r="B130" s="233"/>
      <c r="C130" s="234"/>
      <c r="D130" s="216" t="s">
        <v>236</v>
      </c>
      <c r="E130" s="234"/>
      <c r="F130" s="235" t="s">
        <v>669</v>
      </c>
      <c r="G130" s="234"/>
      <c r="H130" s="236">
        <v>300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0"/>
      <c r="U130" s="241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236</v>
      </c>
      <c r="AU130" s="242" t="s">
        <v>82</v>
      </c>
      <c r="AV130" s="13" t="s">
        <v>82</v>
      </c>
      <c r="AW130" s="13" t="s">
        <v>4</v>
      </c>
      <c r="AX130" s="13" t="s">
        <v>80</v>
      </c>
      <c r="AY130" s="242" t="s">
        <v>121</v>
      </c>
    </row>
    <row r="131" s="2" customFormat="1" ht="16.5" customHeight="1">
      <c r="A131" s="38"/>
      <c r="B131" s="39"/>
      <c r="C131" s="203" t="s">
        <v>207</v>
      </c>
      <c r="D131" s="203" t="s">
        <v>124</v>
      </c>
      <c r="E131" s="204" t="s">
        <v>673</v>
      </c>
      <c r="F131" s="205" t="s">
        <v>674</v>
      </c>
      <c r="G131" s="206" t="s">
        <v>162</v>
      </c>
      <c r="H131" s="207">
        <v>571.42899999999997</v>
      </c>
      <c r="I131" s="208"/>
      <c r="J131" s="209">
        <f>ROUND(I131*H131,2)</f>
        <v>0</v>
      </c>
      <c r="K131" s="205" t="s">
        <v>128</v>
      </c>
      <c r="L131" s="44"/>
      <c r="M131" s="210" t="s">
        <v>19</v>
      </c>
      <c r="N131" s="211" t="s">
        <v>43</v>
      </c>
      <c r="O131" s="8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4" t="s">
        <v>129</v>
      </c>
      <c r="AT131" s="214" t="s">
        <v>124</v>
      </c>
      <c r="AU131" s="214" t="s">
        <v>82</v>
      </c>
      <c r="AY131" s="17" t="s">
        <v>121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80</v>
      </c>
      <c r="BK131" s="215">
        <f>ROUND(I131*H131,2)</f>
        <v>0</v>
      </c>
      <c r="BL131" s="17" t="s">
        <v>129</v>
      </c>
      <c r="BM131" s="214" t="s">
        <v>675</v>
      </c>
    </row>
    <row r="132" s="2" customFormat="1">
      <c r="A132" s="38"/>
      <c r="B132" s="39"/>
      <c r="C132" s="40"/>
      <c r="D132" s="216" t="s">
        <v>131</v>
      </c>
      <c r="E132" s="40"/>
      <c r="F132" s="217" t="s">
        <v>676</v>
      </c>
      <c r="G132" s="40"/>
      <c r="H132" s="40"/>
      <c r="I132" s="218"/>
      <c r="J132" s="40"/>
      <c r="K132" s="40"/>
      <c r="L132" s="44"/>
      <c r="M132" s="219"/>
      <c r="N132" s="220"/>
      <c r="O132" s="84"/>
      <c r="P132" s="84"/>
      <c r="Q132" s="84"/>
      <c r="R132" s="84"/>
      <c r="S132" s="84"/>
      <c r="T132" s="84"/>
      <c r="U132" s="85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82</v>
      </c>
    </row>
    <row r="133" s="2" customFormat="1">
      <c r="A133" s="38"/>
      <c r="B133" s="39"/>
      <c r="C133" s="40"/>
      <c r="D133" s="221" t="s">
        <v>133</v>
      </c>
      <c r="E133" s="40"/>
      <c r="F133" s="222" t="s">
        <v>677</v>
      </c>
      <c r="G133" s="40"/>
      <c r="H133" s="40"/>
      <c r="I133" s="218"/>
      <c r="J133" s="40"/>
      <c r="K133" s="40"/>
      <c r="L133" s="44"/>
      <c r="M133" s="219"/>
      <c r="N133" s="220"/>
      <c r="O133" s="84"/>
      <c r="P133" s="84"/>
      <c r="Q133" s="84"/>
      <c r="R133" s="84"/>
      <c r="S133" s="84"/>
      <c r="T133" s="84"/>
      <c r="U133" s="85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82</v>
      </c>
    </row>
    <row r="134" s="2" customFormat="1" ht="16.5" customHeight="1">
      <c r="A134" s="38"/>
      <c r="B134" s="39"/>
      <c r="C134" s="223" t="s">
        <v>213</v>
      </c>
      <c r="D134" s="223" t="s">
        <v>231</v>
      </c>
      <c r="E134" s="224" t="s">
        <v>678</v>
      </c>
      <c r="F134" s="225" t="s">
        <v>679</v>
      </c>
      <c r="G134" s="226" t="s">
        <v>162</v>
      </c>
      <c r="H134" s="227">
        <v>300</v>
      </c>
      <c r="I134" s="228"/>
      <c r="J134" s="229">
        <f>ROUND(I134*H134,2)</f>
        <v>0</v>
      </c>
      <c r="K134" s="225" t="s">
        <v>128</v>
      </c>
      <c r="L134" s="230"/>
      <c r="M134" s="231" t="s">
        <v>19</v>
      </c>
      <c r="N134" s="232" t="s">
        <v>43</v>
      </c>
      <c r="O134" s="84"/>
      <c r="P134" s="212">
        <f>O134*H134</f>
        <v>0</v>
      </c>
      <c r="Q134" s="212">
        <v>6.9999999999999994E-05</v>
      </c>
      <c r="R134" s="212">
        <f>Q134*H134</f>
        <v>0.020999999999999998</v>
      </c>
      <c r="S134" s="212">
        <v>0</v>
      </c>
      <c r="T134" s="212">
        <f>S134*H134</f>
        <v>0</v>
      </c>
      <c r="U134" s="213" t="s">
        <v>19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4" t="s">
        <v>234</v>
      </c>
      <c r="AT134" s="214" t="s">
        <v>231</v>
      </c>
      <c r="AU134" s="214" t="s">
        <v>82</v>
      </c>
      <c r="AY134" s="17" t="s">
        <v>121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80</v>
      </c>
      <c r="BK134" s="215">
        <f>ROUND(I134*H134,2)</f>
        <v>0</v>
      </c>
      <c r="BL134" s="17" t="s">
        <v>129</v>
      </c>
      <c r="BM134" s="214" t="s">
        <v>680</v>
      </c>
    </row>
    <row r="135" s="2" customFormat="1">
      <c r="A135" s="38"/>
      <c r="B135" s="39"/>
      <c r="C135" s="40"/>
      <c r="D135" s="216" t="s">
        <v>131</v>
      </c>
      <c r="E135" s="40"/>
      <c r="F135" s="217" t="s">
        <v>679</v>
      </c>
      <c r="G135" s="40"/>
      <c r="H135" s="40"/>
      <c r="I135" s="218"/>
      <c r="J135" s="40"/>
      <c r="K135" s="40"/>
      <c r="L135" s="44"/>
      <c r="M135" s="219"/>
      <c r="N135" s="220"/>
      <c r="O135" s="84"/>
      <c r="P135" s="84"/>
      <c r="Q135" s="84"/>
      <c r="R135" s="84"/>
      <c r="S135" s="84"/>
      <c r="T135" s="84"/>
      <c r="U135" s="85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82</v>
      </c>
    </row>
    <row r="136" s="13" customFormat="1">
      <c r="A136" s="13"/>
      <c r="B136" s="233"/>
      <c r="C136" s="234"/>
      <c r="D136" s="216" t="s">
        <v>236</v>
      </c>
      <c r="E136" s="234"/>
      <c r="F136" s="235" t="s">
        <v>669</v>
      </c>
      <c r="G136" s="234"/>
      <c r="H136" s="236">
        <v>300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0"/>
      <c r="U136" s="24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236</v>
      </c>
      <c r="AU136" s="242" t="s">
        <v>82</v>
      </c>
      <c r="AV136" s="13" t="s">
        <v>82</v>
      </c>
      <c r="AW136" s="13" t="s">
        <v>4</v>
      </c>
      <c r="AX136" s="13" t="s">
        <v>80</v>
      </c>
      <c r="AY136" s="242" t="s">
        <v>121</v>
      </c>
    </row>
    <row r="137" s="2" customFormat="1" ht="16.5" customHeight="1">
      <c r="A137" s="38"/>
      <c r="B137" s="39"/>
      <c r="C137" s="223" t="s">
        <v>129</v>
      </c>
      <c r="D137" s="223" t="s">
        <v>231</v>
      </c>
      <c r="E137" s="224" t="s">
        <v>681</v>
      </c>
      <c r="F137" s="225" t="s">
        <v>682</v>
      </c>
      <c r="G137" s="226" t="s">
        <v>162</v>
      </c>
      <c r="H137" s="227">
        <v>300</v>
      </c>
      <c r="I137" s="228"/>
      <c r="J137" s="229">
        <f>ROUND(I137*H137,2)</f>
        <v>0</v>
      </c>
      <c r="K137" s="225" t="s">
        <v>128</v>
      </c>
      <c r="L137" s="230"/>
      <c r="M137" s="231" t="s">
        <v>19</v>
      </c>
      <c r="N137" s="232" t="s">
        <v>43</v>
      </c>
      <c r="O137" s="84"/>
      <c r="P137" s="212">
        <f>O137*H137</f>
        <v>0</v>
      </c>
      <c r="Q137" s="212">
        <v>0.00010000000000000001</v>
      </c>
      <c r="R137" s="212">
        <f>Q137*H137</f>
        <v>0.030000000000000002</v>
      </c>
      <c r="S137" s="212">
        <v>0</v>
      </c>
      <c r="T137" s="212">
        <f>S137*H137</f>
        <v>0</v>
      </c>
      <c r="U137" s="213" t="s">
        <v>19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4" t="s">
        <v>234</v>
      </c>
      <c r="AT137" s="214" t="s">
        <v>231</v>
      </c>
      <c r="AU137" s="214" t="s">
        <v>82</v>
      </c>
      <c r="AY137" s="17" t="s">
        <v>121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80</v>
      </c>
      <c r="BK137" s="215">
        <f>ROUND(I137*H137,2)</f>
        <v>0</v>
      </c>
      <c r="BL137" s="17" t="s">
        <v>129</v>
      </c>
      <c r="BM137" s="214" t="s">
        <v>683</v>
      </c>
    </row>
    <row r="138" s="2" customFormat="1">
      <c r="A138" s="38"/>
      <c r="B138" s="39"/>
      <c r="C138" s="40"/>
      <c r="D138" s="216" t="s">
        <v>131</v>
      </c>
      <c r="E138" s="40"/>
      <c r="F138" s="217" t="s">
        <v>682</v>
      </c>
      <c r="G138" s="40"/>
      <c r="H138" s="40"/>
      <c r="I138" s="218"/>
      <c r="J138" s="40"/>
      <c r="K138" s="40"/>
      <c r="L138" s="44"/>
      <c r="M138" s="219"/>
      <c r="N138" s="220"/>
      <c r="O138" s="84"/>
      <c r="P138" s="84"/>
      <c r="Q138" s="84"/>
      <c r="R138" s="84"/>
      <c r="S138" s="84"/>
      <c r="T138" s="84"/>
      <c r="U138" s="85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82</v>
      </c>
    </row>
    <row r="139" s="13" customFormat="1">
      <c r="A139" s="13"/>
      <c r="B139" s="233"/>
      <c r="C139" s="234"/>
      <c r="D139" s="216" t="s">
        <v>236</v>
      </c>
      <c r="E139" s="234"/>
      <c r="F139" s="235" t="s">
        <v>669</v>
      </c>
      <c r="G139" s="234"/>
      <c r="H139" s="236">
        <v>300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0"/>
      <c r="U139" s="241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236</v>
      </c>
      <c r="AU139" s="242" t="s">
        <v>82</v>
      </c>
      <c r="AV139" s="13" t="s">
        <v>82</v>
      </c>
      <c r="AW139" s="13" t="s">
        <v>4</v>
      </c>
      <c r="AX139" s="13" t="s">
        <v>80</v>
      </c>
      <c r="AY139" s="242" t="s">
        <v>121</v>
      </c>
    </row>
    <row r="140" s="2" customFormat="1" ht="16.5" customHeight="1">
      <c r="A140" s="38"/>
      <c r="B140" s="39"/>
      <c r="C140" s="203" t="s">
        <v>224</v>
      </c>
      <c r="D140" s="203" t="s">
        <v>124</v>
      </c>
      <c r="E140" s="204" t="s">
        <v>684</v>
      </c>
      <c r="F140" s="205" t="s">
        <v>685</v>
      </c>
      <c r="G140" s="206" t="s">
        <v>127</v>
      </c>
      <c r="H140" s="207">
        <v>200</v>
      </c>
      <c r="I140" s="208"/>
      <c r="J140" s="209">
        <f>ROUND(I140*H140,2)</f>
        <v>0</v>
      </c>
      <c r="K140" s="205" t="s">
        <v>128</v>
      </c>
      <c r="L140" s="44"/>
      <c r="M140" s="210" t="s">
        <v>19</v>
      </c>
      <c r="N140" s="211" t="s">
        <v>43</v>
      </c>
      <c r="O140" s="84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19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4" t="s">
        <v>129</v>
      </c>
      <c r="AT140" s="214" t="s">
        <v>124</v>
      </c>
      <c r="AU140" s="214" t="s">
        <v>82</v>
      </c>
      <c r="AY140" s="17" t="s">
        <v>121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80</v>
      </c>
      <c r="BK140" s="215">
        <f>ROUND(I140*H140,2)</f>
        <v>0</v>
      </c>
      <c r="BL140" s="17" t="s">
        <v>129</v>
      </c>
      <c r="BM140" s="214" t="s">
        <v>686</v>
      </c>
    </row>
    <row r="141" s="2" customFormat="1">
      <c r="A141" s="38"/>
      <c r="B141" s="39"/>
      <c r="C141" s="40"/>
      <c r="D141" s="216" t="s">
        <v>131</v>
      </c>
      <c r="E141" s="40"/>
      <c r="F141" s="217" t="s">
        <v>687</v>
      </c>
      <c r="G141" s="40"/>
      <c r="H141" s="40"/>
      <c r="I141" s="218"/>
      <c r="J141" s="40"/>
      <c r="K141" s="40"/>
      <c r="L141" s="44"/>
      <c r="M141" s="219"/>
      <c r="N141" s="220"/>
      <c r="O141" s="84"/>
      <c r="P141" s="84"/>
      <c r="Q141" s="84"/>
      <c r="R141" s="84"/>
      <c r="S141" s="84"/>
      <c r="T141" s="84"/>
      <c r="U141" s="85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82</v>
      </c>
    </row>
    <row r="142" s="2" customFormat="1">
      <c r="A142" s="38"/>
      <c r="B142" s="39"/>
      <c r="C142" s="40"/>
      <c r="D142" s="221" t="s">
        <v>133</v>
      </c>
      <c r="E142" s="40"/>
      <c r="F142" s="222" t="s">
        <v>688</v>
      </c>
      <c r="G142" s="40"/>
      <c r="H142" s="40"/>
      <c r="I142" s="218"/>
      <c r="J142" s="40"/>
      <c r="K142" s="40"/>
      <c r="L142" s="44"/>
      <c r="M142" s="219"/>
      <c r="N142" s="220"/>
      <c r="O142" s="84"/>
      <c r="P142" s="84"/>
      <c r="Q142" s="84"/>
      <c r="R142" s="84"/>
      <c r="S142" s="84"/>
      <c r="T142" s="84"/>
      <c r="U142" s="85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82</v>
      </c>
    </row>
    <row r="143" s="2" customFormat="1" ht="16.5" customHeight="1">
      <c r="A143" s="38"/>
      <c r="B143" s="39"/>
      <c r="C143" s="223" t="s">
        <v>230</v>
      </c>
      <c r="D143" s="223" t="s">
        <v>231</v>
      </c>
      <c r="E143" s="224" t="s">
        <v>689</v>
      </c>
      <c r="F143" s="225" t="s">
        <v>690</v>
      </c>
      <c r="G143" s="226" t="s">
        <v>127</v>
      </c>
      <c r="H143" s="227">
        <v>50</v>
      </c>
      <c r="I143" s="228"/>
      <c r="J143" s="229">
        <f>ROUND(I143*H143,2)</f>
        <v>0</v>
      </c>
      <c r="K143" s="225" t="s">
        <v>128</v>
      </c>
      <c r="L143" s="230"/>
      <c r="M143" s="231" t="s">
        <v>19</v>
      </c>
      <c r="N143" s="232" t="s">
        <v>43</v>
      </c>
      <c r="O143" s="84"/>
      <c r="P143" s="212">
        <f>O143*H143</f>
        <v>0</v>
      </c>
      <c r="Q143" s="212">
        <v>9.0000000000000006E-05</v>
      </c>
      <c r="R143" s="212">
        <f>Q143*H143</f>
        <v>0.0045000000000000005</v>
      </c>
      <c r="S143" s="212">
        <v>0</v>
      </c>
      <c r="T143" s="212">
        <f>S143*H143</f>
        <v>0</v>
      </c>
      <c r="U143" s="213" t="s">
        <v>19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4" t="s">
        <v>234</v>
      </c>
      <c r="AT143" s="214" t="s">
        <v>231</v>
      </c>
      <c r="AU143" s="214" t="s">
        <v>82</v>
      </c>
      <c r="AY143" s="17" t="s">
        <v>121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80</v>
      </c>
      <c r="BK143" s="215">
        <f>ROUND(I143*H143,2)</f>
        <v>0</v>
      </c>
      <c r="BL143" s="17" t="s">
        <v>129</v>
      </c>
      <c r="BM143" s="214" t="s">
        <v>691</v>
      </c>
    </row>
    <row r="144" s="2" customFormat="1">
      <c r="A144" s="38"/>
      <c r="B144" s="39"/>
      <c r="C144" s="40"/>
      <c r="D144" s="216" t="s">
        <v>131</v>
      </c>
      <c r="E144" s="40"/>
      <c r="F144" s="217" t="s">
        <v>690</v>
      </c>
      <c r="G144" s="40"/>
      <c r="H144" s="40"/>
      <c r="I144" s="218"/>
      <c r="J144" s="40"/>
      <c r="K144" s="40"/>
      <c r="L144" s="44"/>
      <c r="M144" s="219"/>
      <c r="N144" s="220"/>
      <c r="O144" s="84"/>
      <c r="P144" s="84"/>
      <c r="Q144" s="84"/>
      <c r="R144" s="84"/>
      <c r="S144" s="84"/>
      <c r="T144" s="84"/>
      <c r="U144" s="85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82</v>
      </c>
    </row>
    <row r="145" s="2" customFormat="1" ht="16.5" customHeight="1">
      <c r="A145" s="38"/>
      <c r="B145" s="39"/>
      <c r="C145" s="223" t="s">
        <v>238</v>
      </c>
      <c r="D145" s="223" t="s">
        <v>231</v>
      </c>
      <c r="E145" s="224" t="s">
        <v>692</v>
      </c>
      <c r="F145" s="225" t="s">
        <v>693</v>
      </c>
      <c r="G145" s="226" t="s">
        <v>127</v>
      </c>
      <c r="H145" s="227">
        <v>150</v>
      </c>
      <c r="I145" s="228"/>
      <c r="J145" s="229">
        <f>ROUND(I145*H145,2)</f>
        <v>0</v>
      </c>
      <c r="K145" s="225" t="s">
        <v>128</v>
      </c>
      <c r="L145" s="230"/>
      <c r="M145" s="231" t="s">
        <v>19</v>
      </c>
      <c r="N145" s="232" t="s">
        <v>43</v>
      </c>
      <c r="O145" s="84"/>
      <c r="P145" s="212">
        <f>O145*H145</f>
        <v>0</v>
      </c>
      <c r="Q145" s="212">
        <v>0.00014999999999999999</v>
      </c>
      <c r="R145" s="212">
        <f>Q145*H145</f>
        <v>0.022499999999999999</v>
      </c>
      <c r="S145" s="212">
        <v>0</v>
      </c>
      <c r="T145" s="212">
        <f>S145*H145</f>
        <v>0</v>
      </c>
      <c r="U145" s="213" t="s">
        <v>19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4" t="s">
        <v>234</v>
      </c>
      <c r="AT145" s="214" t="s">
        <v>231</v>
      </c>
      <c r="AU145" s="214" t="s">
        <v>82</v>
      </c>
      <c r="AY145" s="17" t="s">
        <v>121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80</v>
      </c>
      <c r="BK145" s="215">
        <f>ROUND(I145*H145,2)</f>
        <v>0</v>
      </c>
      <c r="BL145" s="17" t="s">
        <v>129</v>
      </c>
      <c r="BM145" s="214" t="s">
        <v>694</v>
      </c>
    </row>
    <row r="146" s="2" customFormat="1">
      <c r="A146" s="38"/>
      <c r="B146" s="39"/>
      <c r="C146" s="40"/>
      <c r="D146" s="216" t="s">
        <v>131</v>
      </c>
      <c r="E146" s="40"/>
      <c r="F146" s="217" t="s">
        <v>693</v>
      </c>
      <c r="G146" s="40"/>
      <c r="H146" s="40"/>
      <c r="I146" s="218"/>
      <c r="J146" s="40"/>
      <c r="K146" s="40"/>
      <c r="L146" s="44"/>
      <c r="M146" s="219"/>
      <c r="N146" s="220"/>
      <c r="O146" s="84"/>
      <c r="P146" s="84"/>
      <c r="Q146" s="84"/>
      <c r="R146" s="84"/>
      <c r="S146" s="84"/>
      <c r="T146" s="84"/>
      <c r="U146" s="85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82</v>
      </c>
    </row>
    <row r="147" s="2" customFormat="1" ht="16.5" customHeight="1">
      <c r="A147" s="38"/>
      <c r="B147" s="39"/>
      <c r="C147" s="203" t="s">
        <v>244</v>
      </c>
      <c r="D147" s="203" t="s">
        <v>124</v>
      </c>
      <c r="E147" s="204" t="s">
        <v>695</v>
      </c>
      <c r="F147" s="205" t="s">
        <v>696</v>
      </c>
      <c r="G147" s="206" t="s">
        <v>127</v>
      </c>
      <c r="H147" s="207">
        <v>100</v>
      </c>
      <c r="I147" s="208"/>
      <c r="J147" s="209">
        <f>ROUND(I147*H147,2)</f>
        <v>0</v>
      </c>
      <c r="K147" s="205" t="s">
        <v>128</v>
      </c>
      <c r="L147" s="44"/>
      <c r="M147" s="210" t="s">
        <v>19</v>
      </c>
      <c r="N147" s="211" t="s">
        <v>43</v>
      </c>
      <c r="O147" s="84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19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4" t="s">
        <v>129</v>
      </c>
      <c r="AT147" s="214" t="s">
        <v>124</v>
      </c>
      <c r="AU147" s="214" t="s">
        <v>82</v>
      </c>
      <c r="AY147" s="17" t="s">
        <v>121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80</v>
      </c>
      <c r="BK147" s="215">
        <f>ROUND(I147*H147,2)</f>
        <v>0</v>
      </c>
      <c r="BL147" s="17" t="s">
        <v>129</v>
      </c>
      <c r="BM147" s="214" t="s">
        <v>697</v>
      </c>
    </row>
    <row r="148" s="2" customFormat="1">
      <c r="A148" s="38"/>
      <c r="B148" s="39"/>
      <c r="C148" s="40"/>
      <c r="D148" s="216" t="s">
        <v>131</v>
      </c>
      <c r="E148" s="40"/>
      <c r="F148" s="217" t="s">
        <v>698</v>
      </c>
      <c r="G148" s="40"/>
      <c r="H148" s="40"/>
      <c r="I148" s="218"/>
      <c r="J148" s="40"/>
      <c r="K148" s="40"/>
      <c r="L148" s="44"/>
      <c r="M148" s="219"/>
      <c r="N148" s="220"/>
      <c r="O148" s="84"/>
      <c r="P148" s="84"/>
      <c r="Q148" s="84"/>
      <c r="R148" s="84"/>
      <c r="S148" s="84"/>
      <c r="T148" s="84"/>
      <c r="U148" s="85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82</v>
      </c>
    </row>
    <row r="149" s="2" customFormat="1">
      <c r="A149" s="38"/>
      <c r="B149" s="39"/>
      <c r="C149" s="40"/>
      <c r="D149" s="221" t="s">
        <v>133</v>
      </c>
      <c r="E149" s="40"/>
      <c r="F149" s="222" t="s">
        <v>699</v>
      </c>
      <c r="G149" s="40"/>
      <c r="H149" s="40"/>
      <c r="I149" s="218"/>
      <c r="J149" s="40"/>
      <c r="K149" s="40"/>
      <c r="L149" s="44"/>
      <c r="M149" s="219"/>
      <c r="N149" s="220"/>
      <c r="O149" s="84"/>
      <c r="P149" s="84"/>
      <c r="Q149" s="84"/>
      <c r="R149" s="84"/>
      <c r="S149" s="84"/>
      <c r="T149" s="84"/>
      <c r="U149" s="85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82</v>
      </c>
    </row>
    <row r="150" s="2" customFormat="1" ht="16.5" customHeight="1">
      <c r="A150" s="38"/>
      <c r="B150" s="39"/>
      <c r="C150" s="223" t="s">
        <v>7</v>
      </c>
      <c r="D150" s="223" t="s">
        <v>231</v>
      </c>
      <c r="E150" s="224" t="s">
        <v>700</v>
      </c>
      <c r="F150" s="225" t="s">
        <v>701</v>
      </c>
      <c r="G150" s="226" t="s">
        <v>127</v>
      </c>
      <c r="H150" s="227">
        <v>50</v>
      </c>
      <c r="I150" s="228"/>
      <c r="J150" s="229">
        <f>ROUND(I150*H150,2)</f>
        <v>0</v>
      </c>
      <c r="K150" s="225" t="s">
        <v>128</v>
      </c>
      <c r="L150" s="230"/>
      <c r="M150" s="231" t="s">
        <v>19</v>
      </c>
      <c r="N150" s="232" t="s">
        <v>43</v>
      </c>
      <c r="O150" s="84"/>
      <c r="P150" s="212">
        <f>O150*H150</f>
        <v>0</v>
      </c>
      <c r="Q150" s="212">
        <v>0.00014999999999999999</v>
      </c>
      <c r="R150" s="212">
        <f>Q150*H150</f>
        <v>0.0074999999999999997</v>
      </c>
      <c r="S150" s="212">
        <v>0</v>
      </c>
      <c r="T150" s="212">
        <f>S150*H150</f>
        <v>0</v>
      </c>
      <c r="U150" s="213" t="s">
        <v>19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4" t="s">
        <v>234</v>
      </c>
      <c r="AT150" s="214" t="s">
        <v>231</v>
      </c>
      <c r="AU150" s="214" t="s">
        <v>82</v>
      </c>
      <c r="AY150" s="17" t="s">
        <v>121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80</v>
      </c>
      <c r="BK150" s="215">
        <f>ROUND(I150*H150,2)</f>
        <v>0</v>
      </c>
      <c r="BL150" s="17" t="s">
        <v>129</v>
      </c>
      <c r="BM150" s="214" t="s">
        <v>702</v>
      </c>
    </row>
    <row r="151" s="2" customFormat="1">
      <c r="A151" s="38"/>
      <c r="B151" s="39"/>
      <c r="C151" s="40"/>
      <c r="D151" s="216" t="s">
        <v>131</v>
      </c>
      <c r="E151" s="40"/>
      <c r="F151" s="217" t="s">
        <v>701</v>
      </c>
      <c r="G151" s="40"/>
      <c r="H151" s="40"/>
      <c r="I151" s="218"/>
      <c r="J151" s="40"/>
      <c r="K151" s="40"/>
      <c r="L151" s="44"/>
      <c r="M151" s="219"/>
      <c r="N151" s="220"/>
      <c r="O151" s="84"/>
      <c r="P151" s="84"/>
      <c r="Q151" s="84"/>
      <c r="R151" s="84"/>
      <c r="S151" s="84"/>
      <c r="T151" s="84"/>
      <c r="U151" s="85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82</v>
      </c>
    </row>
    <row r="152" s="2" customFormat="1" ht="16.5" customHeight="1">
      <c r="A152" s="38"/>
      <c r="B152" s="39"/>
      <c r="C152" s="223" t="s">
        <v>254</v>
      </c>
      <c r="D152" s="223" t="s">
        <v>231</v>
      </c>
      <c r="E152" s="224" t="s">
        <v>703</v>
      </c>
      <c r="F152" s="225" t="s">
        <v>704</v>
      </c>
      <c r="G152" s="226" t="s">
        <v>127</v>
      </c>
      <c r="H152" s="227">
        <v>50</v>
      </c>
      <c r="I152" s="228"/>
      <c r="J152" s="229">
        <f>ROUND(I152*H152,2)</f>
        <v>0</v>
      </c>
      <c r="K152" s="225" t="s">
        <v>128</v>
      </c>
      <c r="L152" s="230"/>
      <c r="M152" s="231" t="s">
        <v>19</v>
      </c>
      <c r="N152" s="232" t="s">
        <v>43</v>
      </c>
      <c r="O152" s="84"/>
      <c r="P152" s="212">
        <f>O152*H152</f>
        <v>0</v>
      </c>
      <c r="Q152" s="212">
        <v>0.00029999999999999997</v>
      </c>
      <c r="R152" s="212">
        <f>Q152*H152</f>
        <v>0.014999999999999999</v>
      </c>
      <c r="S152" s="212">
        <v>0</v>
      </c>
      <c r="T152" s="212">
        <f>S152*H152</f>
        <v>0</v>
      </c>
      <c r="U152" s="213" t="s">
        <v>19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4" t="s">
        <v>234</v>
      </c>
      <c r="AT152" s="214" t="s">
        <v>231</v>
      </c>
      <c r="AU152" s="214" t="s">
        <v>82</v>
      </c>
      <c r="AY152" s="17" t="s">
        <v>121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80</v>
      </c>
      <c r="BK152" s="215">
        <f>ROUND(I152*H152,2)</f>
        <v>0</v>
      </c>
      <c r="BL152" s="17" t="s">
        <v>129</v>
      </c>
      <c r="BM152" s="214" t="s">
        <v>705</v>
      </c>
    </row>
    <row r="153" s="2" customFormat="1">
      <c r="A153" s="38"/>
      <c r="B153" s="39"/>
      <c r="C153" s="40"/>
      <c r="D153" s="216" t="s">
        <v>131</v>
      </c>
      <c r="E153" s="40"/>
      <c r="F153" s="217" t="s">
        <v>704</v>
      </c>
      <c r="G153" s="40"/>
      <c r="H153" s="40"/>
      <c r="I153" s="218"/>
      <c r="J153" s="40"/>
      <c r="K153" s="40"/>
      <c r="L153" s="44"/>
      <c r="M153" s="219"/>
      <c r="N153" s="220"/>
      <c r="O153" s="84"/>
      <c r="P153" s="84"/>
      <c r="Q153" s="84"/>
      <c r="R153" s="84"/>
      <c r="S153" s="84"/>
      <c r="T153" s="84"/>
      <c r="U153" s="85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82</v>
      </c>
    </row>
    <row r="154" s="2" customFormat="1" ht="16.5" customHeight="1">
      <c r="A154" s="38"/>
      <c r="B154" s="39"/>
      <c r="C154" s="203" t="s">
        <v>259</v>
      </c>
      <c r="D154" s="203" t="s">
        <v>124</v>
      </c>
      <c r="E154" s="204" t="s">
        <v>706</v>
      </c>
      <c r="F154" s="205" t="s">
        <v>707</v>
      </c>
      <c r="G154" s="206" t="s">
        <v>162</v>
      </c>
      <c r="H154" s="207">
        <v>652</v>
      </c>
      <c r="I154" s="208"/>
      <c r="J154" s="209">
        <f>ROUND(I154*H154,2)</f>
        <v>0</v>
      </c>
      <c r="K154" s="205" t="s">
        <v>128</v>
      </c>
      <c r="L154" s="44"/>
      <c r="M154" s="210" t="s">
        <v>19</v>
      </c>
      <c r="N154" s="211" t="s">
        <v>43</v>
      </c>
      <c r="O154" s="8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4" t="s">
        <v>129</v>
      </c>
      <c r="AT154" s="214" t="s">
        <v>124</v>
      </c>
      <c r="AU154" s="214" t="s">
        <v>82</v>
      </c>
      <c r="AY154" s="17" t="s">
        <v>121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80</v>
      </c>
      <c r="BK154" s="215">
        <f>ROUND(I154*H154,2)</f>
        <v>0</v>
      </c>
      <c r="BL154" s="17" t="s">
        <v>129</v>
      </c>
      <c r="BM154" s="214" t="s">
        <v>708</v>
      </c>
    </row>
    <row r="155" s="2" customFormat="1">
      <c r="A155" s="38"/>
      <c r="B155" s="39"/>
      <c r="C155" s="40"/>
      <c r="D155" s="216" t="s">
        <v>131</v>
      </c>
      <c r="E155" s="40"/>
      <c r="F155" s="217" t="s">
        <v>709</v>
      </c>
      <c r="G155" s="40"/>
      <c r="H155" s="40"/>
      <c r="I155" s="218"/>
      <c r="J155" s="40"/>
      <c r="K155" s="40"/>
      <c r="L155" s="44"/>
      <c r="M155" s="219"/>
      <c r="N155" s="220"/>
      <c r="O155" s="84"/>
      <c r="P155" s="84"/>
      <c r="Q155" s="84"/>
      <c r="R155" s="84"/>
      <c r="S155" s="84"/>
      <c r="T155" s="84"/>
      <c r="U155" s="85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82</v>
      </c>
    </row>
    <row r="156" s="2" customFormat="1">
      <c r="A156" s="38"/>
      <c r="B156" s="39"/>
      <c r="C156" s="40"/>
      <c r="D156" s="221" t="s">
        <v>133</v>
      </c>
      <c r="E156" s="40"/>
      <c r="F156" s="222" t="s">
        <v>710</v>
      </c>
      <c r="G156" s="40"/>
      <c r="H156" s="40"/>
      <c r="I156" s="218"/>
      <c r="J156" s="40"/>
      <c r="K156" s="40"/>
      <c r="L156" s="44"/>
      <c r="M156" s="219"/>
      <c r="N156" s="220"/>
      <c r="O156" s="84"/>
      <c r="P156" s="84"/>
      <c r="Q156" s="84"/>
      <c r="R156" s="84"/>
      <c r="S156" s="84"/>
      <c r="T156" s="84"/>
      <c r="U156" s="85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82</v>
      </c>
    </row>
    <row r="157" s="2" customFormat="1" ht="16.5" customHeight="1">
      <c r="A157" s="38"/>
      <c r="B157" s="39"/>
      <c r="C157" s="223" t="s">
        <v>265</v>
      </c>
      <c r="D157" s="223" t="s">
        <v>231</v>
      </c>
      <c r="E157" s="224" t="s">
        <v>711</v>
      </c>
      <c r="F157" s="225" t="s">
        <v>712</v>
      </c>
      <c r="G157" s="226" t="s">
        <v>162</v>
      </c>
      <c r="H157" s="227">
        <v>749.79999999999995</v>
      </c>
      <c r="I157" s="228"/>
      <c r="J157" s="229">
        <f>ROUND(I157*H157,2)</f>
        <v>0</v>
      </c>
      <c r="K157" s="225" t="s">
        <v>128</v>
      </c>
      <c r="L157" s="230"/>
      <c r="M157" s="231" t="s">
        <v>19</v>
      </c>
      <c r="N157" s="232" t="s">
        <v>43</v>
      </c>
      <c r="O157" s="84"/>
      <c r="P157" s="212">
        <f>O157*H157</f>
        <v>0</v>
      </c>
      <c r="Q157" s="212">
        <v>0.00017000000000000001</v>
      </c>
      <c r="R157" s="212">
        <f>Q157*H157</f>
        <v>0.127466</v>
      </c>
      <c r="S157" s="212">
        <v>0</v>
      </c>
      <c r="T157" s="212">
        <f>S157*H157</f>
        <v>0</v>
      </c>
      <c r="U157" s="213" t="s">
        <v>19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4" t="s">
        <v>234</v>
      </c>
      <c r="AT157" s="214" t="s">
        <v>231</v>
      </c>
      <c r="AU157" s="214" t="s">
        <v>82</v>
      </c>
      <c r="AY157" s="17" t="s">
        <v>121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80</v>
      </c>
      <c r="BK157" s="215">
        <f>ROUND(I157*H157,2)</f>
        <v>0</v>
      </c>
      <c r="BL157" s="17" t="s">
        <v>129</v>
      </c>
      <c r="BM157" s="214" t="s">
        <v>713</v>
      </c>
    </row>
    <row r="158" s="2" customFormat="1">
      <c r="A158" s="38"/>
      <c r="B158" s="39"/>
      <c r="C158" s="40"/>
      <c r="D158" s="216" t="s">
        <v>131</v>
      </c>
      <c r="E158" s="40"/>
      <c r="F158" s="217" t="s">
        <v>712</v>
      </c>
      <c r="G158" s="40"/>
      <c r="H158" s="40"/>
      <c r="I158" s="218"/>
      <c r="J158" s="40"/>
      <c r="K158" s="40"/>
      <c r="L158" s="44"/>
      <c r="M158" s="219"/>
      <c r="N158" s="220"/>
      <c r="O158" s="84"/>
      <c r="P158" s="84"/>
      <c r="Q158" s="84"/>
      <c r="R158" s="84"/>
      <c r="S158" s="84"/>
      <c r="T158" s="84"/>
      <c r="U158" s="85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82</v>
      </c>
    </row>
    <row r="159" s="13" customFormat="1">
      <c r="A159" s="13"/>
      <c r="B159" s="233"/>
      <c r="C159" s="234"/>
      <c r="D159" s="216" t="s">
        <v>236</v>
      </c>
      <c r="E159" s="234"/>
      <c r="F159" s="235" t="s">
        <v>714</v>
      </c>
      <c r="G159" s="234"/>
      <c r="H159" s="236">
        <v>749.79999999999995</v>
      </c>
      <c r="I159" s="237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0"/>
      <c r="U159" s="241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236</v>
      </c>
      <c r="AU159" s="242" t="s">
        <v>82</v>
      </c>
      <c r="AV159" s="13" t="s">
        <v>82</v>
      </c>
      <c r="AW159" s="13" t="s">
        <v>4</v>
      </c>
      <c r="AX159" s="13" t="s">
        <v>80</v>
      </c>
      <c r="AY159" s="242" t="s">
        <v>121</v>
      </c>
    </row>
    <row r="160" s="2" customFormat="1" ht="16.5" customHeight="1">
      <c r="A160" s="38"/>
      <c r="B160" s="39"/>
      <c r="C160" s="203" t="s">
        <v>271</v>
      </c>
      <c r="D160" s="203" t="s">
        <v>124</v>
      </c>
      <c r="E160" s="204" t="s">
        <v>715</v>
      </c>
      <c r="F160" s="205" t="s">
        <v>716</v>
      </c>
      <c r="G160" s="206" t="s">
        <v>162</v>
      </c>
      <c r="H160" s="207">
        <v>100</v>
      </c>
      <c r="I160" s="208"/>
      <c r="J160" s="209">
        <f>ROUND(I160*H160,2)</f>
        <v>0</v>
      </c>
      <c r="K160" s="205" t="s">
        <v>128</v>
      </c>
      <c r="L160" s="44"/>
      <c r="M160" s="210" t="s">
        <v>19</v>
      </c>
      <c r="N160" s="211" t="s">
        <v>43</v>
      </c>
      <c r="O160" s="84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19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4" t="s">
        <v>129</v>
      </c>
      <c r="AT160" s="214" t="s">
        <v>124</v>
      </c>
      <c r="AU160" s="214" t="s">
        <v>82</v>
      </c>
      <c r="AY160" s="17" t="s">
        <v>121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80</v>
      </c>
      <c r="BK160" s="215">
        <f>ROUND(I160*H160,2)</f>
        <v>0</v>
      </c>
      <c r="BL160" s="17" t="s">
        <v>129</v>
      </c>
      <c r="BM160" s="214" t="s">
        <v>717</v>
      </c>
    </row>
    <row r="161" s="2" customFormat="1">
      <c r="A161" s="38"/>
      <c r="B161" s="39"/>
      <c r="C161" s="40"/>
      <c r="D161" s="216" t="s">
        <v>131</v>
      </c>
      <c r="E161" s="40"/>
      <c r="F161" s="217" t="s">
        <v>718</v>
      </c>
      <c r="G161" s="40"/>
      <c r="H161" s="40"/>
      <c r="I161" s="218"/>
      <c r="J161" s="40"/>
      <c r="K161" s="40"/>
      <c r="L161" s="44"/>
      <c r="M161" s="219"/>
      <c r="N161" s="220"/>
      <c r="O161" s="84"/>
      <c r="P161" s="84"/>
      <c r="Q161" s="84"/>
      <c r="R161" s="84"/>
      <c r="S161" s="84"/>
      <c r="T161" s="84"/>
      <c r="U161" s="85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82</v>
      </c>
    </row>
    <row r="162" s="2" customFormat="1">
      <c r="A162" s="38"/>
      <c r="B162" s="39"/>
      <c r="C162" s="40"/>
      <c r="D162" s="221" t="s">
        <v>133</v>
      </c>
      <c r="E162" s="40"/>
      <c r="F162" s="222" t="s">
        <v>719</v>
      </c>
      <c r="G162" s="40"/>
      <c r="H162" s="40"/>
      <c r="I162" s="218"/>
      <c r="J162" s="40"/>
      <c r="K162" s="40"/>
      <c r="L162" s="44"/>
      <c r="M162" s="219"/>
      <c r="N162" s="220"/>
      <c r="O162" s="84"/>
      <c r="P162" s="84"/>
      <c r="Q162" s="84"/>
      <c r="R162" s="84"/>
      <c r="S162" s="84"/>
      <c r="T162" s="84"/>
      <c r="U162" s="85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82</v>
      </c>
    </row>
    <row r="163" s="2" customFormat="1" ht="16.5" customHeight="1">
      <c r="A163" s="38"/>
      <c r="B163" s="39"/>
      <c r="C163" s="203" t="s">
        <v>277</v>
      </c>
      <c r="D163" s="203" t="s">
        <v>124</v>
      </c>
      <c r="E163" s="204" t="s">
        <v>720</v>
      </c>
      <c r="F163" s="205" t="s">
        <v>721</v>
      </c>
      <c r="G163" s="206" t="s">
        <v>162</v>
      </c>
      <c r="H163" s="207">
        <v>100</v>
      </c>
      <c r="I163" s="208"/>
      <c r="J163" s="209">
        <f>ROUND(I163*H163,2)</f>
        <v>0</v>
      </c>
      <c r="K163" s="205" t="s">
        <v>128</v>
      </c>
      <c r="L163" s="44"/>
      <c r="M163" s="210" t="s">
        <v>19</v>
      </c>
      <c r="N163" s="211" t="s">
        <v>43</v>
      </c>
      <c r="O163" s="84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2">
        <f>S163*H163</f>
        <v>0</v>
      </c>
      <c r="U163" s="213" t="s">
        <v>19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4" t="s">
        <v>129</v>
      </c>
      <c r="AT163" s="214" t="s">
        <v>124</v>
      </c>
      <c r="AU163" s="214" t="s">
        <v>82</v>
      </c>
      <c r="AY163" s="17" t="s">
        <v>121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80</v>
      </c>
      <c r="BK163" s="215">
        <f>ROUND(I163*H163,2)</f>
        <v>0</v>
      </c>
      <c r="BL163" s="17" t="s">
        <v>129</v>
      </c>
      <c r="BM163" s="214" t="s">
        <v>722</v>
      </c>
    </row>
    <row r="164" s="2" customFormat="1">
      <c r="A164" s="38"/>
      <c r="B164" s="39"/>
      <c r="C164" s="40"/>
      <c r="D164" s="216" t="s">
        <v>131</v>
      </c>
      <c r="E164" s="40"/>
      <c r="F164" s="217" t="s">
        <v>723</v>
      </c>
      <c r="G164" s="40"/>
      <c r="H164" s="40"/>
      <c r="I164" s="218"/>
      <c r="J164" s="40"/>
      <c r="K164" s="40"/>
      <c r="L164" s="44"/>
      <c r="M164" s="219"/>
      <c r="N164" s="220"/>
      <c r="O164" s="84"/>
      <c r="P164" s="84"/>
      <c r="Q164" s="84"/>
      <c r="R164" s="84"/>
      <c r="S164" s="84"/>
      <c r="T164" s="84"/>
      <c r="U164" s="85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82</v>
      </c>
    </row>
    <row r="165" s="2" customFormat="1">
      <c r="A165" s="38"/>
      <c r="B165" s="39"/>
      <c r="C165" s="40"/>
      <c r="D165" s="221" t="s">
        <v>133</v>
      </c>
      <c r="E165" s="40"/>
      <c r="F165" s="222" t="s">
        <v>724</v>
      </c>
      <c r="G165" s="40"/>
      <c r="H165" s="40"/>
      <c r="I165" s="218"/>
      <c r="J165" s="40"/>
      <c r="K165" s="40"/>
      <c r="L165" s="44"/>
      <c r="M165" s="219"/>
      <c r="N165" s="220"/>
      <c r="O165" s="84"/>
      <c r="P165" s="84"/>
      <c r="Q165" s="84"/>
      <c r="R165" s="84"/>
      <c r="S165" s="84"/>
      <c r="T165" s="84"/>
      <c r="U165" s="85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82</v>
      </c>
    </row>
    <row r="166" s="2" customFormat="1" ht="16.5" customHeight="1">
      <c r="A166" s="38"/>
      <c r="B166" s="39"/>
      <c r="C166" s="203" t="s">
        <v>283</v>
      </c>
      <c r="D166" s="203" t="s">
        <v>124</v>
      </c>
      <c r="E166" s="204" t="s">
        <v>725</v>
      </c>
      <c r="F166" s="205" t="s">
        <v>726</v>
      </c>
      <c r="G166" s="206" t="s">
        <v>127</v>
      </c>
      <c r="H166" s="207">
        <v>1956</v>
      </c>
      <c r="I166" s="208"/>
      <c r="J166" s="209">
        <f>ROUND(I166*H166,2)</f>
        <v>0</v>
      </c>
      <c r="K166" s="205" t="s">
        <v>128</v>
      </c>
      <c r="L166" s="44"/>
      <c r="M166" s="210" t="s">
        <v>19</v>
      </c>
      <c r="N166" s="211" t="s">
        <v>43</v>
      </c>
      <c r="O166" s="84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2">
        <f>S166*H166</f>
        <v>0</v>
      </c>
      <c r="U166" s="213" t="s">
        <v>19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4" t="s">
        <v>129</v>
      </c>
      <c r="AT166" s="214" t="s">
        <v>124</v>
      </c>
      <c r="AU166" s="214" t="s">
        <v>82</v>
      </c>
      <c r="AY166" s="17" t="s">
        <v>121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80</v>
      </c>
      <c r="BK166" s="215">
        <f>ROUND(I166*H166,2)</f>
        <v>0</v>
      </c>
      <c r="BL166" s="17" t="s">
        <v>129</v>
      </c>
      <c r="BM166" s="214" t="s">
        <v>727</v>
      </c>
    </row>
    <row r="167" s="2" customFormat="1">
      <c r="A167" s="38"/>
      <c r="B167" s="39"/>
      <c r="C167" s="40"/>
      <c r="D167" s="216" t="s">
        <v>131</v>
      </c>
      <c r="E167" s="40"/>
      <c r="F167" s="217" t="s">
        <v>728</v>
      </c>
      <c r="G167" s="40"/>
      <c r="H167" s="40"/>
      <c r="I167" s="218"/>
      <c r="J167" s="40"/>
      <c r="K167" s="40"/>
      <c r="L167" s="44"/>
      <c r="M167" s="219"/>
      <c r="N167" s="220"/>
      <c r="O167" s="84"/>
      <c r="P167" s="84"/>
      <c r="Q167" s="84"/>
      <c r="R167" s="84"/>
      <c r="S167" s="84"/>
      <c r="T167" s="84"/>
      <c r="U167" s="85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82</v>
      </c>
    </row>
    <row r="168" s="2" customFormat="1">
      <c r="A168" s="38"/>
      <c r="B168" s="39"/>
      <c r="C168" s="40"/>
      <c r="D168" s="221" t="s">
        <v>133</v>
      </c>
      <c r="E168" s="40"/>
      <c r="F168" s="222" t="s">
        <v>729</v>
      </c>
      <c r="G168" s="40"/>
      <c r="H168" s="40"/>
      <c r="I168" s="218"/>
      <c r="J168" s="40"/>
      <c r="K168" s="40"/>
      <c r="L168" s="44"/>
      <c r="M168" s="219"/>
      <c r="N168" s="220"/>
      <c r="O168" s="84"/>
      <c r="P168" s="84"/>
      <c r="Q168" s="84"/>
      <c r="R168" s="84"/>
      <c r="S168" s="84"/>
      <c r="T168" s="84"/>
      <c r="U168" s="85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82</v>
      </c>
    </row>
    <row r="169" s="2" customFormat="1" ht="16.5" customHeight="1">
      <c r="A169" s="38"/>
      <c r="B169" s="39"/>
      <c r="C169" s="203" t="s">
        <v>288</v>
      </c>
      <c r="D169" s="203" t="s">
        <v>124</v>
      </c>
      <c r="E169" s="204" t="s">
        <v>730</v>
      </c>
      <c r="F169" s="205" t="s">
        <v>731</v>
      </c>
      <c r="G169" s="206" t="s">
        <v>127</v>
      </c>
      <c r="H169" s="207">
        <v>652</v>
      </c>
      <c r="I169" s="208"/>
      <c r="J169" s="209">
        <f>ROUND(I169*H169,2)</f>
        <v>0</v>
      </c>
      <c r="K169" s="205" t="s">
        <v>128</v>
      </c>
      <c r="L169" s="44"/>
      <c r="M169" s="210" t="s">
        <v>19</v>
      </c>
      <c r="N169" s="211" t="s">
        <v>43</v>
      </c>
      <c r="O169" s="84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19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4" t="s">
        <v>129</v>
      </c>
      <c r="AT169" s="214" t="s">
        <v>124</v>
      </c>
      <c r="AU169" s="214" t="s">
        <v>82</v>
      </c>
      <c r="AY169" s="17" t="s">
        <v>121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80</v>
      </c>
      <c r="BK169" s="215">
        <f>ROUND(I169*H169,2)</f>
        <v>0</v>
      </c>
      <c r="BL169" s="17" t="s">
        <v>129</v>
      </c>
      <c r="BM169" s="214" t="s">
        <v>732</v>
      </c>
    </row>
    <row r="170" s="2" customFormat="1">
      <c r="A170" s="38"/>
      <c r="B170" s="39"/>
      <c r="C170" s="40"/>
      <c r="D170" s="216" t="s">
        <v>131</v>
      </c>
      <c r="E170" s="40"/>
      <c r="F170" s="217" t="s">
        <v>733</v>
      </c>
      <c r="G170" s="40"/>
      <c r="H170" s="40"/>
      <c r="I170" s="218"/>
      <c r="J170" s="40"/>
      <c r="K170" s="40"/>
      <c r="L170" s="44"/>
      <c r="M170" s="219"/>
      <c r="N170" s="220"/>
      <c r="O170" s="84"/>
      <c r="P170" s="84"/>
      <c r="Q170" s="84"/>
      <c r="R170" s="84"/>
      <c r="S170" s="84"/>
      <c r="T170" s="84"/>
      <c r="U170" s="85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82</v>
      </c>
    </row>
    <row r="171" s="2" customFormat="1">
      <c r="A171" s="38"/>
      <c r="B171" s="39"/>
      <c r="C171" s="40"/>
      <c r="D171" s="221" t="s">
        <v>133</v>
      </c>
      <c r="E171" s="40"/>
      <c r="F171" s="222" t="s">
        <v>734</v>
      </c>
      <c r="G171" s="40"/>
      <c r="H171" s="40"/>
      <c r="I171" s="218"/>
      <c r="J171" s="40"/>
      <c r="K171" s="40"/>
      <c r="L171" s="44"/>
      <c r="M171" s="219"/>
      <c r="N171" s="220"/>
      <c r="O171" s="84"/>
      <c r="P171" s="84"/>
      <c r="Q171" s="84"/>
      <c r="R171" s="84"/>
      <c r="S171" s="84"/>
      <c r="T171" s="84"/>
      <c r="U171" s="85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82</v>
      </c>
    </row>
    <row r="172" s="2" customFormat="1" ht="16.5" customHeight="1">
      <c r="A172" s="38"/>
      <c r="B172" s="39"/>
      <c r="C172" s="203" t="s">
        <v>293</v>
      </c>
      <c r="D172" s="203" t="s">
        <v>124</v>
      </c>
      <c r="E172" s="204" t="s">
        <v>735</v>
      </c>
      <c r="F172" s="205" t="s">
        <v>736</v>
      </c>
      <c r="G172" s="206" t="s">
        <v>127</v>
      </c>
      <c r="H172" s="207">
        <v>326</v>
      </c>
      <c r="I172" s="208"/>
      <c r="J172" s="209">
        <f>ROUND(I172*H172,2)</f>
        <v>0</v>
      </c>
      <c r="K172" s="205" t="s">
        <v>128</v>
      </c>
      <c r="L172" s="44"/>
      <c r="M172" s="210" t="s">
        <v>19</v>
      </c>
      <c r="N172" s="211" t="s">
        <v>43</v>
      </c>
      <c r="O172" s="84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2">
        <f>S172*H172</f>
        <v>0</v>
      </c>
      <c r="U172" s="213" t="s">
        <v>19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4" t="s">
        <v>129</v>
      </c>
      <c r="AT172" s="214" t="s">
        <v>124</v>
      </c>
      <c r="AU172" s="214" t="s">
        <v>82</v>
      </c>
      <c r="AY172" s="17" t="s">
        <v>121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80</v>
      </c>
      <c r="BK172" s="215">
        <f>ROUND(I172*H172,2)</f>
        <v>0</v>
      </c>
      <c r="BL172" s="17" t="s">
        <v>129</v>
      </c>
      <c r="BM172" s="214" t="s">
        <v>737</v>
      </c>
    </row>
    <row r="173" s="2" customFormat="1">
      <c r="A173" s="38"/>
      <c r="B173" s="39"/>
      <c r="C173" s="40"/>
      <c r="D173" s="216" t="s">
        <v>131</v>
      </c>
      <c r="E173" s="40"/>
      <c r="F173" s="217" t="s">
        <v>738</v>
      </c>
      <c r="G173" s="40"/>
      <c r="H173" s="40"/>
      <c r="I173" s="218"/>
      <c r="J173" s="40"/>
      <c r="K173" s="40"/>
      <c r="L173" s="44"/>
      <c r="M173" s="219"/>
      <c r="N173" s="220"/>
      <c r="O173" s="84"/>
      <c r="P173" s="84"/>
      <c r="Q173" s="84"/>
      <c r="R173" s="84"/>
      <c r="S173" s="84"/>
      <c r="T173" s="84"/>
      <c r="U173" s="85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82</v>
      </c>
    </row>
    <row r="174" s="2" customFormat="1">
      <c r="A174" s="38"/>
      <c r="B174" s="39"/>
      <c r="C174" s="40"/>
      <c r="D174" s="221" t="s">
        <v>133</v>
      </c>
      <c r="E174" s="40"/>
      <c r="F174" s="222" t="s">
        <v>739</v>
      </c>
      <c r="G174" s="40"/>
      <c r="H174" s="40"/>
      <c r="I174" s="218"/>
      <c r="J174" s="40"/>
      <c r="K174" s="40"/>
      <c r="L174" s="44"/>
      <c r="M174" s="219"/>
      <c r="N174" s="220"/>
      <c r="O174" s="84"/>
      <c r="P174" s="84"/>
      <c r="Q174" s="84"/>
      <c r="R174" s="84"/>
      <c r="S174" s="84"/>
      <c r="T174" s="84"/>
      <c r="U174" s="85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2" customFormat="1" ht="16.5" customHeight="1">
      <c r="A175" s="38"/>
      <c r="B175" s="39"/>
      <c r="C175" s="223" t="s">
        <v>298</v>
      </c>
      <c r="D175" s="223" t="s">
        <v>231</v>
      </c>
      <c r="E175" s="224" t="s">
        <v>740</v>
      </c>
      <c r="F175" s="225" t="s">
        <v>741</v>
      </c>
      <c r="G175" s="226" t="s">
        <v>127</v>
      </c>
      <c r="H175" s="227">
        <v>326</v>
      </c>
      <c r="I175" s="228"/>
      <c r="J175" s="229">
        <f>ROUND(I175*H175,2)</f>
        <v>0</v>
      </c>
      <c r="K175" s="225" t="s">
        <v>128</v>
      </c>
      <c r="L175" s="230"/>
      <c r="M175" s="231" t="s">
        <v>19</v>
      </c>
      <c r="N175" s="232" t="s">
        <v>43</v>
      </c>
      <c r="O175" s="84"/>
      <c r="P175" s="212">
        <f>O175*H175</f>
        <v>0</v>
      </c>
      <c r="Q175" s="212">
        <v>0.00010000000000000001</v>
      </c>
      <c r="R175" s="212">
        <f>Q175*H175</f>
        <v>0.032600000000000004</v>
      </c>
      <c r="S175" s="212">
        <v>0</v>
      </c>
      <c r="T175" s="212">
        <f>S175*H175</f>
        <v>0</v>
      </c>
      <c r="U175" s="213" t="s">
        <v>19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4" t="s">
        <v>742</v>
      </c>
      <c r="AT175" s="214" t="s">
        <v>231</v>
      </c>
      <c r="AU175" s="214" t="s">
        <v>82</v>
      </c>
      <c r="AY175" s="17" t="s">
        <v>121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80</v>
      </c>
      <c r="BK175" s="215">
        <f>ROUND(I175*H175,2)</f>
        <v>0</v>
      </c>
      <c r="BL175" s="17" t="s">
        <v>742</v>
      </c>
      <c r="BM175" s="214" t="s">
        <v>743</v>
      </c>
    </row>
    <row r="176" s="2" customFormat="1">
      <c r="A176" s="38"/>
      <c r="B176" s="39"/>
      <c r="C176" s="40"/>
      <c r="D176" s="216" t="s">
        <v>131</v>
      </c>
      <c r="E176" s="40"/>
      <c r="F176" s="217" t="s">
        <v>741</v>
      </c>
      <c r="G176" s="40"/>
      <c r="H176" s="40"/>
      <c r="I176" s="218"/>
      <c r="J176" s="40"/>
      <c r="K176" s="40"/>
      <c r="L176" s="44"/>
      <c r="M176" s="219"/>
      <c r="N176" s="220"/>
      <c r="O176" s="84"/>
      <c r="P176" s="84"/>
      <c r="Q176" s="84"/>
      <c r="R176" s="84"/>
      <c r="S176" s="84"/>
      <c r="T176" s="84"/>
      <c r="U176" s="85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82</v>
      </c>
    </row>
    <row r="177" s="2" customFormat="1" ht="16.5" customHeight="1">
      <c r="A177" s="38"/>
      <c r="B177" s="39"/>
      <c r="C177" s="203" t="s">
        <v>303</v>
      </c>
      <c r="D177" s="203" t="s">
        <v>124</v>
      </c>
      <c r="E177" s="204" t="s">
        <v>744</v>
      </c>
      <c r="F177" s="205" t="s">
        <v>745</v>
      </c>
      <c r="G177" s="206" t="s">
        <v>127</v>
      </c>
      <c r="H177" s="207">
        <v>326</v>
      </c>
      <c r="I177" s="208"/>
      <c r="J177" s="209">
        <f>ROUND(I177*H177,2)</f>
        <v>0</v>
      </c>
      <c r="K177" s="205" t="s">
        <v>128</v>
      </c>
      <c r="L177" s="44"/>
      <c r="M177" s="210" t="s">
        <v>19</v>
      </c>
      <c r="N177" s="211" t="s">
        <v>43</v>
      </c>
      <c r="O177" s="84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19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4" t="s">
        <v>129</v>
      </c>
      <c r="AT177" s="214" t="s">
        <v>124</v>
      </c>
      <c r="AU177" s="214" t="s">
        <v>82</v>
      </c>
      <c r="AY177" s="17" t="s">
        <v>121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80</v>
      </c>
      <c r="BK177" s="215">
        <f>ROUND(I177*H177,2)</f>
        <v>0</v>
      </c>
      <c r="BL177" s="17" t="s">
        <v>129</v>
      </c>
      <c r="BM177" s="214" t="s">
        <v>746</v>
      </c>
    </row>
    <row r="178" s="2" customFormat="1">
      <c r="A178" s="38"/>
      <c r="B178" s="39"/>
      <c r="C178" s="40"/>
      <c r="D178" s="216" t="s">
        <v>131</v>
      </c>
      <c r="E178" s="40"/>
      <c r="F178" s="217" t="s">
        <v>747</v>
      </c>
      <c r="G178" s="40"/>
      <c r="H178" s="40"/>
      <c r="I178" s="218"/>
      <c r="J178" s="40"/>
      <c r="K178" s="40"/>
      <c r="L178" s="44"/>
      <c r="M178" s="219"/>
      <c r="N178" s="220"/>
      <c r="O178" s="84"/>
      <c r="P178" s="84"/>
      <c r="Q178" s="84"/>
      <c r="R178" s="84"/>
      <c r="S178" s="84"/>
      <c r="T178" s="84"/>
      <c r="U178" s="85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82</v>
      </c>
    </row>
    <row r="179" s="2" customFormat="1">
      <c r="A179" s="38"/>
      <c r="B179" s="39"/>
      <c r="C179" s="40"/>
      <c r="D179" s="221" t="s">
        <v>133</v>
      </c>
      <c r="E179" s="40"/>
      <c r="F179" s="222" t="s">
        <v>748</v>
      </c>
      <c r="G179" s="40"/>
      <c r="H179" s="40"/>
      <c r="I179" s="218"/>
      <c r="J179" s="40"/>
      <c r="K179" s="40"/>
      <c r="L179" s="44"/>
      <c r="M179" s="219"/>
      <c r="N179" s="220"/>
      <c r="O179" s="84"/>
      <c r="P179" s="84"/>
      <c r="Q179" s="84"/>
      <c r="R179" s="84"/>
      <c r="S179" s="84"/>
      <c r="T179" s="84"/>
      <c r="U179" s="85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82</v>
      </c>
    </row>
    <row r="180" s="2" customFormat="1" ht="16.5" customHeight="1">
      <c r="A180" s="38"/>
      <c r="B180" s="39"/>
      <c r="C180" s="223" t="s">
        <v>234</v>
      </c>
      <c r="D180" s="223" t="s">
        <v>231</v>
      </c>
      <c r="E180" s="224" t="s">
        <v>749</v>
      </c>
      <c r="F180" s="225" t="s">
        <v>750</v>
      </c>
      <c r="G180" s="226" t="s">
        <v>127</v>
      </c>
      <c r="H180" s="227">
        <v>53</v>
      </c>
      <c r="I180" s="228"/>
      <c r="J180" s="229">
        <f>ROUND(I180*H180,2)</f>
        <v>0</v>
      </c>
      <c r="K180" s="225" t="s">
        <v>128</v>
      </c>
      <c r="L180" s="230"/>
      <c r="M180" s="231" t="s">
        <v>19</v>
      </c>
      <c r="N180" s="232" t="s">
        <v>43</v>
      </c>
      <c r="O180" s="84"/>
      <c r="P180" s="212">
        <f>O180*H180</f>
        <v>0</v>
      </c>
      <c r="Q180" s="212">
        <v>0.0027499999999999998</v>
      </c>
      <c r="R180" s="212">
        <f>Q180*H180</f>
        <v>0.14574999999999999</v>
      </c>
      <c r="S180" s="212">
        <v>0</v>
      </c>
      <c r="T180" s="212">
        <f>S180*H180</f>
        <v>0</v>
      </c>
      <c r="U180" s="213" t="s">
        <v>19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4" t="s">
        <v>234</v>
      </c>
      <c r="AT180" s="214" t="s">
        <v>231</v>
      </c>
      <c r="AU180" s="214" t="s">
        <v>82</v>
      </c>
      <c r="AY180" s="17" t="s">
        <v>121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80</v>
      </c>
      <c r="BK180" s="215">
        <f>ROUND(I180*H180,2)</f>
        <v>0</v>
      </c>
      <c r="BL180" s="17" t="s">
        <v>129</v>
      </c>
      <c r="BM180" s="214" t="s">
        <v>751</v>
      </c>
    </row>
    <row r="181" s="2" customFormat="1">
      <c r="A181" s="38"/>
      <c r="B181" s="39"/>
      <c r="C181" s="40"/>
      <c r="D181" s="216" t="s">
        <v>131</v>
      </c>
      <c r="E181" s="40"/>
      <c r="F181" s="217" t="s">
        <v>750</v>
      </c>
      <c r="G181" s="40"/>
      <c r="H181" s="40"/>
      <c r="I181" s="218"/>
      <c r="J181" s="40"/>
      <c r="K181" s="40"/>
      <c r="L181" s="44"/>
      <c r="M181" s="219"/>
      <c r="N181" s="220"/>
      <c r="O181" s="84"/>
      <c r="P181" s="84"/>
      <c r="Q181" s="84"/>
      <c r="R181" s="84"/>
      <c r="S181" s="84"/>
      <c r="T181" s="84"/>
      <c r="U181" s="85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131</v>
      </c>
      <c r="AU181" s="17" t="s">
        <v>82</v>
      </c>
    </row>
    <row r="182" s="2" customFormat="1" ht="16.5" customHeight="1">
      <c r="A182" s="38"/>
      <c r="B182" s="39"/>
      <c r="C182" s="223" t="s">
        <v>314</v>
      </c>
      <c r="D182" s="223" t="s">
        <v>231</v>
      </c>
      <c r="E182" s="224" t="s">
        <v>752</v>
      </c>
      <c r="F182" s="225" t="s">
        <v>753</v>
      </c>
      <c r="G182" s="226" t="s">
        <v>127</v>
      </c>
      <c r="H182" s="227">
        <v>41</v>
      </c>
      <c r="I182" s="228"/>
      <c r="J182" s="229">
        <f>ROUND(I182*H182,2)</f>
        <v>0</v>
      </c>
      <c r="K182" s="225" t="s">
        <v>128</v>
      </c>
      <c r="L182" s="230"/>
      <c r="M182" s="231" t="s">
        <v>19</v>
      </c>
      <c r="N182" s="232" t="s">
        <v>43</v>
      </c>
      <c r="O182" s="84"/>
      <c r="P182" s="212">
        <f>O182*H182</f>
        <v>0</v>
      </c>
      <c r="Q182" s="212">
        <v>0.0034199999999999999</v>
      </c>
      <c r="R182" s="212">
        <f>Q182*H182</f>
        <v>0.14021999999999998</v>
      </c>
      <c r="S182" s="212">
        <v>0</v>
      </c>
      <c r="T182" s="212">
        <f>S182*H182</f>
        <v>0</v>
      </c>
      <c r="U182" s="213" t="s">
        <v>19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4" t="s">
        <v>234</v>
      </c>
      <c r="AT182" s="214" t="s">
        <v>231</v>
      </c>
      <c r="AU182" s="214" t="s">
        <v>82</v>
      </c>
      <c r="AY182" s="17" t="s">
        <v>121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80</v>
      </c>
      <c r="BK182" s="215">
        <f>ROUND(I182*H182,2)</f>
        <v>0</v>
      </c>
      <c r="BL182" s="17" t="s">
        <v>129</v>
      </c>
      <c r="BM182" s="214" t="s">
        <v>754</v>
      </c>
    </row>
    <row r="183" s="2" customFormat="1">
      <c r="A183" s="38"/>
      <c r="B183" s="39"/>
      <c r="C183" s="40"/>
      <c r="D183" s="216" t="s">
        <v>131</v>
      </c>
      <c r="E183" s="40"/>
      <c r="F183" s="217" t="s">
        <v>753</v>
      </c>
      <c r="G183" s="40"/>
      <c r="H183" s="40"/>
      <c r="I183" s="218"/>
      <c r="J183" s="40"/>
      <c r="K183" s="40"/>
      <c r="L183" s="44"/>
      <c r="M183" s="219"/>
      <c r="N183" s="220"/>
      <c r="O183" s="84"/>
      <c r="P183" s="84"/>
      <c r="Q183" s="84"/>
      <c r="R183" s="84"/>
      <c r="S183" s="84"/>
      <c r="T183" s="84"/>
      <c r="U183" s="85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82</v>
      </c>
    </row>
    <row r="184" s="2" customFormat="1" ht="16.5" customHeight="1">
      <c r="A184" s="38"/>
      <c r="B184" s="39"/>
      <c r="C184" s="223" t="s">
        <v>320</v>
      </c>
      <c r="D184" s="223" t="s">
        <v>231</v>
      </c>
      <c r="E184" s="224" t="s">
        <v>755</v>
      </c>
      <c r="F184" s="225" t="s">
        <v>756</v>
      </c>
      <c r="G184" s="226" t="s">
        <v>127</v>
      </c>
      <c r="H184" s="227">
        <v>20</v>
      </c>
      <c r="I184" s="228"/>
      <c r="J184" s="229">
        <f>ROUND(I184*H184,2)</f>
        <v>0</v>
      </c>
      <c r="K184" s="225" t="s">
        <v>128</v>
      </c>
      <c r="L184" s="230"/>
      <c r="M184" s="231" t="s">
        <v>19</v>
      </c>
      <c r="N184" s="232" t="s">
        <v>43</v>
      </c>
      <c r="O184" s="84"/>
      <c r="P184" s="212">
        <f>O184*H184</f>
        <v>0</v>
      </c>
      <c r="Q184" s="212">
        <v>0.00282</v>
      </c>
      <c r="R184" s="212">
        <f>Q184*H184</f>
        <v>0.056399999999999999</v>
      </c>
      <c r="S184" s="212">
        <v>0</v>
      </c>
      <c r="T184" s="212">
        <f>S184*H184</f>
        <v>0</v>
      </c>
      <c r="U184" s="213" t="s">
        <v>19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4" t="s">
        <v>234</v>
      </c>
      <c r="AT184" s="214" t="s">
        <v>231</v>
      </c>
      <c r="AU184" s="214" t="s">
        <v>82</v>
      </c>
      <c r="AY184" s="17" t="s">
        <v>121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80</v>
      </c>
      <c r="BK184" s="215">
        <f>ROUND(I184*H184,2)</f>
        <v>0</v>
      </c>
      <c r="BL184" s="17" t="s">
        <v>129</v>
      </c>
      <c r="BM184" s="214" t="s">
        <v>757</v>
      </c>
    </row>
    <row r="185" s="2" customFormat="1">
      <c r="A185" s="38"/>
      <c r="B185" s="39"/>
      <c r="C185" s="40"/>
      <c r="D185" s="216" t="s">
        <v>131</v>
      </c>
      <c r="E185" s="40"/>
      <c r="F185" s="217" t="s">
        <v>756</v>
      </c>
      <c r="G185" s="40"/>
      <c r="H185" s="40"/>
      <c r="I185" s="218"/>
      <c r="J185" s="40"/>
      <c r="K185" s="40"/>
      <c r="L185" s="44"/>
      <c r="M185" s="219"/>
      <c r="N185" s="220"/>
      <c r="O185" s="84"/>
      <c r="P185" s="84"/>
      <c r="Q185" s="84"/>
      <c r="R185" s="84"/>
      <c r="S185" s="84"/>
      <c r="T185" s="84"/>
      <c r="U185" s="85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131</v>
      </c>
      <c r="AU185" s="17" t="s">
        <v>82</v>
      </c>
    </row>
    <row r="186" s="2" customFormat="1" ht="16.5" customHeight="1">
      <c r="A186" s="38"/>
      <c r="B186" s="39"/>
      <c r="C186" s="223" t="s">
        <v>326</v>
      </c>
      <c r="D186" s="223" t="s">
        <v>231</v>
      </c>
      <c r="E186" s="224" t="s">
        <v>758</v>
      </c>
      <c r="F186" s="225" t="s">
        <v>759</v>
      </c>
      <c r="G186" s="226" t="s">
        <v>127</v>
      </c>
      <c r="H186" s="227">
        <v>16</v>
      </c>
      <c r="I186" s="228"/>
      <c r="J186" s="229">
        <f>ROUND(I186*H186,2)</f>
        <v>0</v>
      </c>
      <c r="K186" s="225" t="s">
        <v>128</v>
      </c>
      <c r="L186" s="230"/>
      <c r="M186" s="231" t="s">
        <v>19</v>
      </c>
      <c r="N186" s="232" t="s">
        <v>43</v>
      </c>
      <c r="O186" s="84"/>
      <c r="P186" s="212">
        <f>O186*H186</f>
        <v>0</v>
      </c>
      <c r="Q186" s="212">
        <v>0.0035300000000000002</v>
      </c>
      <c r="R186" s="212">
        <f>Q186*H186</f>
        <v>0.056480000000000002</v>
      </c>
      <c r="S186" s="212">
        <v>0</v>
      </c>
      <c r="T186" s="212">
        <f>S186*H186</f>
        <v>0</v>
      </c>
      <c r="U186" s="213" t="s">
        <v>19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4" t="s">
        <v>234</v>
      </c>
      <c r="AT186" s="214" t="s">
        <v>231</v>
      </c>
      <c r="AU186" s="214" t="s">
        <v>82</v>
      </c>
      <c r="AY186" s="17" t="s">
        <v>121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80</v>
      </c>
      <c r="BK186" s="215">
        <f>ROUND(I186*H186,2)</f>
        <v>0</v>
      </c>
      <c r="BL186" s="17" t="s">
        <v>129</v>
      </c>
      <c r="BM186" s="214" t="s">
        <v>760</v>
      </c>
    </row>
    <row r="187" s="2" customFormat="1">
      <c r="A187" s="38"/>
      <c r="B187" s="39"/>
      <c r="C187" s="40"/>
      <c r="D187" s="216" t="s">
        <v>131</v>
      </c>
      <c r="E187" s="40"/>
      <c r="F187" s="217" t="s">
        <v>759</v>
      </c>
      <c r="G187" s="40"/>
      <c r="H187" s="40"/>
      <c r="I187" s="218"/>
      <c r="J187" s="40"/>
      <c r="K187" s="40"/>
      <c r="L187" s="44"/>
      <c r="M187" s="219"/>
      <c r="N187" s="220"/>
      <c r="O187" s="84"/>
      <c r="P187" s="84"/>
      <c r="Q187" s="84"/>
      <c r="R187" s="84"/>
      <c r="S187" s="84"/>
      <c r="T187" s="84"/>
      <c r="U187" s="85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131</v>
      </c>
      <c r="AU187" s="17" t="s">
        <v>82</v>
      </c>
    </row>
    <row r="188" s="2" customFormat="1" ht="16.5" customHeight="1">
      <c r="A188" s="38"/>
      <c r="B188" s="39"/>
      <c r="C188" s="223" t="s">
        <v>332</v>
      </c>
      <c r="D188" s="223" t="s">
        <v>231</v>
      </c>
      <c r="E188" s="224" t="s">
        <v>761</v>
      </c>
      <c r="F188" s="225" t="s">
        <v>762</v>
      </c>
      <c r="G188" s="226" t="s">
        <v>127</v>
      </c>
      <c r="H188" s="227">
        <v>30</v>
      </c>
      <c r="I188" s="228"/>
      <c r="J188" s="229">
        <f>ROUND(I188*H188,2)</f>
        <v>0</v>
      </c>
      <c r="K188" s="225" t="s">
        <v>128</v>
      </c>
      <c r="L188" s="230"/>
      <c r="M188" s="231" t="s">
        <v>19</v>
      </c>
      <c r="N188" s="232" t="s">
        <v>43</v>
      </c>
      <c r="O188" s="84"/>
      <c r="P188" s="212">
        <f>O188*H188</f>
        <v>0</v>
      </c>
      <c r="Q188" s="212">
        <v>0.0030400000000000002</v>
      </c>
      <c r="R188" s="212">
        <f>Q188*H188</f>
        <v>0.091200000000000003</v>
      </c>
      <c r="S188" s="212">
        <v>0</v>
      </c>
      <c r="T188" s="212">
        <f>S188*H188</f>
        <v>0</v>
      </c>
      <c r="U188" s="213" t="s">
        <v>19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4" t="s">
        <v>234</v>
      </c>
      <c r="AT188" s="214" t="s">
        <v>231</v>
      </c>
      <c r="AU188" s="214" t="s">
        <v>82</v>
      </c>
      <c r="AY188" s="17" t="s">
        <v>121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80</v>
      </c>
      <c r="BK188" s="215">
        <f>ROUND(I188*H188,2)</f>
        <v>0</v>
      </c>
      <c r="BL188" s="17" t="s">
        <v>129</v>
      </c>
      <c r="BM188" s="214" t="s">
        <v>763</v>
      </c>
    </row>
    <row r="189" s="2" customFormat="1">
      <c r="A189" s="38"/>
      <c r="B189" s="39"/>
      <c r="C189" s="40"/>
      <c r="D189" s="216" t="s">
        <v>131</v>
      </c>
      <c r="E189" s="40"/>
      <c r="F189" s="217" t="s">
        <v>762</v>
      </c>
      <c r="G189" s="40"/>
      <c r="H189" s="40"/>
      <c r="I189" s="218"/>
      <c r="J189" s="40"/>
      <c r="K189" s="40"/>
      <c r="L189" s="44"/>
      <c r="M189" s="219"/>
      <c r="N189" s="220"/>
      <c r="O189" s="84"/>
      <c r="P189" s="84"/>
      <c r="Q189" s="84"/>
      <c r="R189" s="84"/>
      <c r="S189" s="84"/>
      <c r="T189" s="84"/>
      <c r="U189" s="85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82</v>
      </c>
    </row>
    <row r="190" s="2" customFormat="1" ht="16.5" customHeight="1">
      <c r="A190" s="38"/>
      <c r="B190" s="39"/>
      <c r="C190" s="223" t="s">
        <v>339</v>
      </c>
      <c r="D190" s="223" t="s">
        <v>231</v>
      </c>
      <c r="E190" s="224" t="s">
        <v>764</v>
      </c>
      <c r="F190" s="225" t="s">
        <v>765</v>
      </c>
      <c r="G190" s="226" t="s">
        <v>127</v>
      </c>
      <c r="H190" s="227">
        <v>26</v>
      </c>
      <c r="I190" s="228"/>
      <c r="J190" s="229">
        <f>ROUND(I190*H190,2)</f>
        <v>0</v>
      </c>
      <c r="K190" s="225" t="s">
        <v>128</v>
      </c>
      <c r="L190" s="230"/>
      <c r="M190" s="231" t="s">
        <v>19</v>
      </c>
      <c r="N190" s="232" t="s">
        <v>43</v>
      </c>
      <c r="O190" s="84"/>
      <c r="P190" s="212">
        <f>O190*H190</f>
        <v>0</v>
      </c>
      <c r="Q190" s="212">
        <v>0.0035000000000000001</v>
      </c>
      <c r="R190" s="212">
        <f>Q190*H190</f>
        <v>0.090999999999999998</v>
      </c>
      <c r="S190" s="212">
        <v>0</v>
      </c>
      <c r="T190" s="212">
        <f>S190*H190</f>
        <v>0</v>
      </c>
      <c r="U190" s="213" t="s">
        <v>19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4" t="s">
        <v>234</v>
      </c>
      <c r="AT190" s="214" t="s">
        <v>231</v>
      </c>
      <c r="AU190" s="214" t="s">
        <v>82</v>
      </c>
      <c r="AY190" s="17" t="s">
        <v>121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80</v>
      </c>
      <c r="BK190" s="215">
        <f>ROUND(I190*H190,2)</f>
        <v>0</v>
      </c>
      <c r="BL190" s="17" t="s">
        <v>129</v>
      </c>
      <c r="BM190" s="214" t="s">
        <v>766</v>
      </c>
    </row>
    <row r="191" s="2" customFormat="1">
      <c r="A191" s="38"/>
      <c r="B191" s="39"/>
      <c r="C191" s="40"/>
      <c r="D191" s="216" t="s">
        <v>131</v>
      </c>
      <c r="E191" s="40"/>
      <c r="F191" s="217" t="s">
        <v>765</v>
      </c>
      <c r="G191" s="40"/>
      <c r="H191" s="40"/>
      <c r="I191" s="218"/>
      <c r="J191" s="40"/>
      <c r="K191" s="40"/>
      <c r="L191" s="44"/>
      <c r="M191" s="219"/>
      <c r="N191" s="220"/>
      <c r="O191" s="84"/>
      <c r="P191" s="84"/>
      <c r="Q191" s="84"/>
      <c r="R191" s="84"/>
      <c r="S191" s="84"/>
      <c r="T191" s="84"/>
      <c r="U191" s="85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82</v>
      </c>
    </row>
    <row r="192" s="2" customFormat="1" ht="16.5" customHeight="1">
      <c r="A192" s="38"/>
      <c r="B192" s="39"/>
      <c r="C192" s="223" t="s">
        <v>345</v>
      </c>
      <c r="D192" s="223" t="s">
        <v>231</v>
      </c>
      <c r="E192" s="224" t="s">
        <v>767</v>
      </c>
      <c r="F192" s="225" t="s">
        <v>768</v>
      </c>
      <c r="G192" s="226" t="s">
        <v>127</v>
      </c>
      <c r="H192" s="227">
        <v>20</v>
      </c>
      <c r="I192" s="228"/>
      <c r="J192" s="229">
        <f>ROUND(I192*H192,2)</f>
        <v>0</v>
      </c>
      <c r="K192" s="225" t="s">
        <v>128</v>
      </c>
      <c r="L192" s="230"/>
      <c r="M192" s="231" t="s">
        <v>19</v>
      </c>
      <c r="N192" s="232" t="s">
        <v>43</v>
      </c>
      <c r="O192" s="84"/>
      <c r="P192" s="212">
        <f>O192*H192</f>
        <v>0</v>
      </c>
      <c r="Q192" s="212">
        <v>0.0026099999999999999</v>
      </c>
      <c r="R192" s="212">
        <f>Q192*H192</f>
        <v>0.052199999999999996</v>
      </c>
      <c r="S192" s="212">
        <v>0</v>
      </c>
      <c r="T192" s="212">
        <f>S192*H192</f>
        <v>0</v>
      </c>
      <c r="U192" s="213" t="s">
        <v>19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4" t="s">
        <v>234</v>
      </c>
      <c r="AT192" s="214" t="s">
        <v>231</v>
      </c>
      <c r="AU192" s="214" t="s">
        <v>82</v>
      </c>
      <c r="AY192" s="17" t="s">
        <v>121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80</v>
      </c>
      <c r="BK192" s="215">
        <f>ROUND(I192*H192,2)</f>
        <v>0</v>
      </c>
      <c r="BL192" s="17" t="s">
        <v>129</v>
      </c>
      <c r="BM192" s="214" t="s">
        <v>769</v>
      </c>
    </row>
    <row r="193" s="2" customFormat="1">
      <c r="A193" s="38"/>
      <c r="B193" s="39"/>
      <c r="C193" s="40"/>
      <c r="D193" s="216" t="s">
        <v>131</v>
      </c>
      <c r="E193" s="40"/>
      <c r="F193" s="217" t="s">
        <v>768</v>
      </c>
      <c r="G193" s="40"/>
      <c r="H193" s="40"/>
      <c r="I193" s="218"/>
      <c r="J193" s="40"/>
      <c r="K193" s="40"/>
      <c r="L193" s="44"/>
      <c r="M193" s="219"/>
      <c r="N193" s="220"/>
      <c r="O193" s="84"/>
      <c r="P193" s="84"/>
      <c r="Q193" s="84"/>
      <c r="R193" s="84"/>
      <c r="S193" s="84"/>
      <c r="T193" s="84"/>
      <c r="U193" s="85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131</v>
      </c>
      <c r="AU193" s="17" t="s">
        <v>82</v>
      </c>
    </row>
    <row r="194" s="2" customFormat="1" ht="16.5" customHeight="1">
      <c r="A194" s="38"/>
      <c r="B194" s="39"/>
      <c r="C194" s="223" t="s">
        <v>353</v>
      </c>
      <c r="D194" s="223" t="s">
        <v>231</v>
      </c>
      <c r="E194" s="224" t="s">
        <v>770</v>
      </c>
      <c r="F194" s="225" t="s">
        <v>771</v>
      </c>
      <c r="G194" s="226" t="s">
        <v>127</v>
      </c>
      <c r="H194" s="227">
        <v>16</v>
      </c>
      <c r="I194" s="228"/>
      <c r="J194" s="229">
        <f>ROUND(I194*H194,2)</f>
        <v>0</v>
      </c>
      <c r="K194" s="225" t="s">
        <v>128</v>
      </c>
      <c r="L194" s="230"/>
      <c r="M194" s="231" t="s">
        <v>19</v>
      </c>
      <c r="N194" s="232" t="s">
        <v>43</v>
      </c>
      <c r="O194" s="84"/>
      <c r="P194" s="212">
        <f>O194*H194</f>
        <v>0</v>
      </c>
      <c r="Q194" s="212">
        <v>0.0026099999999999999</v>
      </c>
      <c r="R194" s="212">
        <f>Q194*H194</f>
        <v>0.041759999999999999</v>
      </c>
      <c r="S194" s="212">
        <v>0</v>
      </c>
      <c r="T194" s="212">
        <f>S194*H194</f>
        <v>0</v>
      </c>
      <c r="U194" s="213" t="s">
        <v>19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4" t="s">
        <v>234</v>
      </c>
      <c r="AT194" s="214" t="s">
        <v>231</v>
      </c>
      <c r="AU194" s="214" t="s">
        <v>82</v>
      </c>
      <c r="AY194" s="17" t="s">
        <v>121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80</v>
      </c>
      <c r="BK194" s="215">
        <f>ROUND(I194*H194,2)</f>
        <v>0</v>
      </c>
      <c r="BL194" s="17" t="s">
        <v>129</v>
      </c>
      <c r="BM194" s="214" t="s">
        <v>772</v>
      </c>
    </row>
    <row r="195" s="2" customFormat="1">
      <c r="A195" s="38"/>
      <c r="B195" s="39"/>
      <c r="C195" s="40"/>
      <c r="D195" s="216" t="s">
        <v>131</v>
      </c>
      <c r="E195" s="40"/>
      <c r="F195" s="217" t="s">
        <v>771</v>
      </c>
      <c r="G195" s="40"/>
      <c r="H195" s="40"/>
      <c r="I195" s="218"/>
      <c r="J195" s="40"/>
      <c r="K195" s="40"/>
      <c r="L195" s="44"/>
      <c r="M195" s="219"/>
      <c r="N195" s="220"/>
      <c r="O195" s="84"/>
      <c r="P195" s="84"/>
      <c r="Q195" s="84"/>
      <c r="R195" s="84"/>
      <c r="S195" s="84"/>
      <c r="T195" s="84"/>
      <c r="U195" s="85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82</v>
      </c>
    </row>
    <row r="196" s="2" customFormat="1" ht="16.5" customHeight="1">
      <c r="A196" s="38"/>
      <c r="B196" s="39"/>
      <c r="C196" s="223" t="s">
        <v>773</v>
      </c>
      <c r="D196" s="223" t="s">
        <v>231</v>
      </c>
      <c r="E196" s="224" t="s">
        <v>774</v>
      </c>
      <c r="F196" s="225" t="s">
        <v>775</v>
      </c>
      <c r="G196" s="226" t="s">
        <v>127</v>
      </c>
      <c r="H196" s="227">
        <v>16</v>
      </c>
      <c r="I196" s="228"/>
      <c r="J196" s="229">
        <f>ROUND(I196*H196,2)</f>
        <v>0</v>
      </c>
      <c r="K196" s="225" t="s">
        <v>128</v>
      </c>
      <c r="L196" s="230"/>
      <c r="M196" s="231" t="s">
        <v>19</v>
      </c>
      <c r="N196" s="232" t="s">
        <v>43</v>
      </c>
      <c r="O196" s="84"/>
      <c r="P196" s="212">
        <f>O196*H196</f>
        <v>0</v>
      </c>
      <c r="Q196" s="212">
        <v>0.0031800000000000001</v>
      </c>
      <c r="R196" s="212">
        <f>Q196*H196</f>
        <v>0.050880000000000002</v>
      </c>
      <c r="S196" s="212">
        <v>0</v>
      </c>
      <c r="T196" s="212">
        <f>S196*H196</f>
        <v>0</v>
      </c>
      <c r="U196" s="213" t="s">
        <v>19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4" t="s">
        <v>234</v>
      </c>
      <c r="AT196" s="214" t="s">
        <v>231</v>
      </c>
      <c r="AU196" s="214" t="s">
        <v>82</v>
      </c>
      <c r="AY196" s="17" t="s">
        <v>121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80</v>
      </c>
      <c r="BK196" s="215">
        <f>ROUND(I196*H196,2)</f>
        <v>0</v>
      </c>
      <c r="BL196" s="17" t="s">
        <v>129</v>
      </c>
      <c r="BM196" s="214" t="s">
        <v>776</v>
      </c>
    </row>
    <row r="197" s="2" customFormat="1">
      <c r="A197" s="38"/>
      <c r="B197" s="39"/>
      <c r="C197" s="40"/>
      <c r="D197" s="216" t="s">
        <v>131</v>
      </c>
      <c r="E197" s="40"/>
      <c r="F197" s="217" t="s">
        <v>775</v>
      </c>
      <c r="G197" s="40"/>
      <c r="H197" s="40"/>
      <c r="I197" s="218"/>
      <c r="J197" s="40"/>
      <c r="K197" s="40"/>
      <c r="L197" s="44"/>
      <c r="M197" s="219"/>
      <c r="N197" s="220"/>
      <c r="O197" s="84"/>
      <c r="P197" s="84"/>
      <c r="Q197" s="84"/>
      <c r="R197" s="84"/>
      <c r="S197" s="84"/>
      <c r="T197" s="84"/>
      <c r="U197" s="85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131</v>
      </c>
      <c r="AU197" s="17" t="s">
        <v>82</v>
      </c>
    </row>
    <row r="198" s="2" customFormat="1" ht="16.5" customHeight="1">
      <c r="A198" s="38"/>
      <c r="B198" s="39"/>
      <c r="C198" s="223" t="s">
        <v>777</v>
      </c>
      <c r="D198" s="223" t="s">
        <v>231</v>
      </c>
      <c r="E198" s="224" t="s">
        <v>778</v>
      </c>
      <c r="F198" s="225" t="s">
        <v>779</v>
      </c>
      <c r="G198" s="226" t="s">
        <v>127</v>
      </c>
      <c r="H198" s="227">
        <v>12</v>
      </c>
      <c r="I198" s="228"/>
      <c r="J198" s="229">
        <f>ROUND(I198*H198,2)</f>
        <v>0</v>
      </c>
      <c r="K198" s="225" t="s">
        <v>128</v>
      </c>
      <c r="L198" s="230"/>
      <c r="M198" s="231" t="s">
        <v>19</v>
      </c>
      <c r="N198" s="232" t="s">
        <v>43</v>
      </c>
      <c r="O198" s="84"/>
      <c r="P198" s="212">
        <f>O198*H198</f>
        <v>0</v>
      </c>
      <c r="Q198" s="212">
        <v>0.0038500000000000001</v>
      </c>
      <c r="R198" s="212">
        <f>Q198*H198</f>
        <v>0.046200000000000005</v>
      </c>
      <c r="S198" s="212">
        <v>0</v>
      </c>
      <c r="T198" s="212">
        <f>S198*H198</f>
        <v>0</v>
      </c>
      <c r="U198" s="213" t="s">
        <v>19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4" t="s">
        <v>234</v>
      </c>
      <c r="AT198" s="214" t="s">
        <v>231</v>
      </c>
      <c r="AU198" s="214" t="s">
        <v>82</v>
      </c>
      <c r="AY198" s="17" t="s">
        <v>121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80</v>
      </c>
      <c r="BK198" s="215">
        <f>ROUND(I198*H198,2)</f>
        <v>0</v>
      </c>
      <c r="BL198" s="17" t="s">
        <v>129</v>
      </c>
      <c r="BM198" s="214" t="s">
        <v>780</v>
      </c>
    </row>
    <row r="199" s="2" customFormat="1">
      <c r="A199" s="38"/>
      <c r="B199" s="39"/>
      <c r="C199" s="40"/>
      <c r="D199" s="216" t="s">
        <v>131</v>
      </c>
      <c r="E199" s="40"/>
      <c r="F199" s="217" t="s">
        <v>779</v>
      </c>
      <c r="G199" s="40"/>
      <c r="H199" s="40"/>
      <c r="I199" s="218"/>
      <c r="J199" s="40"/>
      <c r="K199" s="40"/>
      <c r="L199" s="44"/>
      <c r="M199" s="219"/>
      <c r="N199" s="220"/>
      <c r="O199" s="84"/>
      <c r="P199" s="84"/>
      <c r="Q199" s="84"/>
      <c r="R199" s="84"/>
      <c r="S199" s="84"/>
      <c r="T199" s="84"/>
      <c r="U199" s="85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82</v>
      </c>
    </row>
    <row r="200" s="2" customFormat="1" ht="16.5" customHeight="1">
      <c r="A200" s="38"/>
      <c r="B200" s="39"/>
      <c r="C200" s="223" t="s">
        <v>781</v>
      </c>
      <c r="D200" s="223" t="s">
        <v>231</v>
      </c>
      <c r="E200" s="224" t="s">
        <v>782</v>
      </c>
      <c r="F200" s="225" t="s">
        <v>783</v>
      </c>
      <c r="G200" s="226" t="s">
        <v>127</v>
      </c>
      <c r="H200" s="227">
        <v>20</v>
      </c>
      <c r="I200" s="228"/>
      <c r="J200" s="229">
        <f>ROUND(I200*H200,2)</f>
        <v>0</v>
      </c>
      <c r="K200" s="225" t="s">
        <v>128</v>
      </c>
      <c r="L200" s="230"/>
      <c r="M200" s="231" t="s">
        <v>19</v>
      </c>
      <c r="N200" s="232" t="s">
        <v>43</v>
      </c>
      <c r="O200" s="84"/>
      <c r="P200" s="212">
        <f>O200*H200</f>
        <v>0</v>
      </c>
      <c r="Q200" s="212">
        <v>0.0030000000000000001</v>
      </c>
      <c r="R200" s="212">
        <f>Q200*H200</f>
        <v>0.059999999999999998</v>
      </c>
      <c r="S200" s="212">
        <v>0</v>
      </c>
      <c r="T200" s="212">
        <f>S200*H200</f>
        <v>0</v>
      </c>
      <c r="U200" s="213" t="s">
        <v>19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4" t="s">
        <v>234</v>
      </c>
      <c r="AT200" s="214" t="s">
        <v>231</v>
      </c>
      <c r="AU200" s="214" t="s">
        <v>82</v>
      </c>
      <c r="AY200" s="17" t="s">
        <v>121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80</v>
      </c>
      <c r="BK200" s="215">
        <f>ROUND(I200*H200,2)</f>
        <v>0</v>
      </c>
      <c r="BL200" s="17" t="s">
        <v>129</v>
      </c>
      <c r="BM200" s="214" t="s">
        <v>784</v>
      </c>
    </row>
    <row r="201" s="2" customFormat="1">
      <c r="A201" s="38"/>
      <c r="B201" s="39"/>
      <c r="C201" s="40"/>
      <c r="D201" s="216" t="s">
        <v>131</v>
      </c>
      <c r="E201" s="40"/>
      <c r="F201" s="217" t="s">
        <v>783</v>
      </c>
      <c r="G201" s="40"/>
      <c r="H201" s="40"/>
      <c r="I201" s="218"/>
      <c r="J201" s="40"/>
      <c r="K201" s="40"/>
      <c r="L201" s="44"/>
      <c r="M201" s="219"/>
      <c r="N201" s="220"/>
      <c r="O201" s="84"/>
      <c r="P201" s="84"/>
      <c r="Q201" s="84"/>
      <c r="R201" s="84"/>
      <c r="S201" s="84"/>
      <c r="T201" s="84"/>
      <c r="U201" s="85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131</v>
      </c>
      <c r="AU201" s="17" t="s">
        <v>82</v>
      </c>
    </row>
    <row r="202" s="2" customFormat="1" ht="16.5" customHeight="1">
      <c r="A202" s="38"/>
      <c r="B202" s="39"/>
      <c r="C202" s="223" t="s">
        <v>785</v>
      </c>
      <c r="D202" s="223" t="s">
        <v>231</v>
      </c>
      <c r="E202" s="224" t="s">
        <v>786</v>
      </c>
      <c r="F202" s="225" t="s">
        <v>787</v>
      </c>
      <c r="G202" s="226" t="s">
        <v>127</v>
      </c>
      <c r="H202" s="227">
        <v>16</v>
      </c>
      <c r="I202" s="228"/>
      <c r="J202" s="229">
        <f>ROUND(I202*H202,2)</f>
        <v>0</v>
      </c>
      <c r="K202" s="225" t="s">
        <v>128</v>
      </c>
      <c r="L202" s="230"/>
      <c r="M202" s="231" t="s">
        <v>19</v>
      </c>
      <c r="N202" s="232" t="s">
        <v>43</v>
      </c>
      <c r="O202" s="84"/>
      <c r="P202" s="212">
        <f>O202*H202</f>
        <v>0</v>
      </c>
      <c r="Q202" s="212">
        <v>0.0038500000000000001</v>
      </c>
      <c r="R202" s="212">
        <f>Q202*H202</f>
        <v>0.061600000000000002</v>
      </c>
      <c r="S202" s="212">
        <v>0</v>
      </c>
      <c r="T202" s="212">
        <f>S202*H202</f>
        <v>0</v>
      </c>
      <c r="U202" s="213" t="s">
        <v>19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4" t="s">
        <v>234</v>
      </c>
      <c r="AT202" s="214" t="s">
        <v>231</v>
      </c>
      <c r="AU202" s="214" t="s">
        <v>82</v>
      </c>
      <c r="AY202" s="17" t="s">
        <v>121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80</v>
      </c>
      <c r="BK202" s="215">
        <f>ROUND(I202*H202,2)</f>
        <v>0</v>
      </c>
      <c r="BL202" s="17" t="s">
        <v>129</v>
      </c>
      <c r="BM202" s="214" t="s">
        <v>788</v>
      </c>
    </row>
    <row r="203" s="2" customFormat="1">
      <c r="A203" s="38"/>
      <c r="B203" s="39"/>
      <c r="C203" s="40"/>
      <c r="D203" s="216" t="s">
        <v>131</v>
      </c>
      <c r="E203" s="40"/>
      <c r="F203" s="217" t="s">
        <v>787</v>
      </c>
      <c r="G203" s="40"/>
      <c r="H203" s="40"/>
      <c r="I203" s="218"/>
      <c r="J203" s="40"/>
      <c r="K203" s="40"/>
      <c r="L203" s="44"/>
      <c r="M203" s="219"/>
      <c r="N203" s="220"/>
      <c r="O203" s="84"/>
      <c r="P203" s="84"/>
      <c r="Q203" s="84"/>
      <c r="R203" s="84"/>
      <c r="S203" s="84"/>
      <c r="T203" s="84"/>
      <c r="U203" s="85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131</v>
      </c>
      <c r="AU203" s="17" t="s">
        <v>82</v>
      </c>
    </row>
    <row r="204" s="2" customFormat="1" ht="16.5" customHeight="1">
      <c r="A204" s="38"/>
      <c r="B204" s="39"/>
      <c r="C204" s="223" t="s">
        <v>789</v>
      </c>
      <c r="D204" s="223" t="s">
        <v>231</v>
      </c>
      <c r="E204" s="224" t="s">
        <v>790</v>
      </c>
      <c r="F204" s="225" t="s">
        <v>791</v>
      </c>
      <c r="G204" s="226" t="s">
        <v>127</v>
      </c>
      <c r="H204" s="227">
        <v>16</v>
      </c>
      <c r="I204" s="228"/>
      <c r="J204" s="229">
        <f>ROUND(I204*H204,2)</f>
        <v>0</v>
      </c>
      <c r="K204" s="225" t="s">
        <v>128</v>
      </c>
      <c r="L204" s="230"/>
      <c r="M204" s="231" t="s">
        <v>19</v>
      </c>
      <c r="N204" s="232" t="s">
        <v>43</v>
      </c>
      <c r="O204" s="84"/>
      <c r="P204" s="212">
        <f>O204*H204</f>
        <v>0</v>
      </c>
      <c r="Q204" s="212">
        <v>0.0021800000000000001</v>
      </c>
      <c r="R204" s="212">
        <f>Q204*H204</f>
        <v>0.034880000000000001</v>
      </c>
      <c r="S204" s="212">
        <v>0</v>
      </c>
      <c r="T204" s="212">
        <f>S204*H204</f>
        <v>0</v>
      </c>
      <c r="U204" s="213" t="s">
        <v>19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4" t="s">
        <v>234</v>
      </c>
      <c r="AT204" s="214" t="s">
        <v>231</v>
      </c>
      <c r="AU204" s="214" t="s">
        <v>82</v>
      </c>
      <c r="AY204" s="17" t="s">
        <v>121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80</v>
      </c>
      <c r="BK204" s="215">
        <f>ROUND(I204*H204,2)</f>
        <v>0</v>
      </c>
      <c r="BL204" s="17" t="s">
        <v>129</v>
      </c>
      <c r="BM204" s="214" t="s">
        <v>792</v>
      </c>
    </row>
    <row r="205" s="2" customFormat="1">
      <c r="A205" s="38"/>
      <c r="B205" s="39"/>
      <c r="C205" s="40"/>
      <c r="D205" s="216" t="s">
        <v>131</v>
      </c>
      <c r="E205" s="40"/>
      <c r="F205" s="217" t="s">
        <v>791</v>
      </c>
      <c r="G205" s="40"/>
      <c r="H205" s="40"/>
      <c r="I205" s="218"/>
      <c r="J205" s="40"/>
      <c r="K205" s="40"/>
      <c r="L205" s="44"/>
      <c r="M205" s="219"/>
      <c r="N205" s="220"/>
      <c r="O205" s="84"/>
      <c r="P205" s="84"/>
      <c r="Q205" s="84"/>
      <c r="R205" s="84"/>
      <c r="S205" s="84"/>
      <c r="T205" s="84"/>
      <c r="U205" s="85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82</v>
      </c>
    </row>
    <row r="206" s="2" customFormat="1" ht="16.5" customHeight="1">
      <c r="A206" s="38"/>
      <c r="B206" s="39"/>
      <c r="C206" s="223" t="s">
        <v>793</v>
      </c>
      <c r="D206" s="223" t="s">
        <v>231</v>
      </c>
      <c r="E206" s="224" t="s">
        <v>794</v>
      </c>
      <c r="F206" s="225" t="s">
        <v>795</v>
      </c>
      <c r="G206" s="226" t="s">
        <v>127</v>
      </c>
      <c r="H206" s="227">
        <v>12</v>
      </c>
      <c r="I206" s="228"/>
      <c r="J206" s="229">
        <f>ROUND(I206*H206,2)</f>
        <v>0</v>
      </c>
      <c r="K206" s="225" t="s">
        <v>128</v>
      </c>
      <c r="L206" s="230"/>
      <c r="M206" s="231" t="s">
        <v>19</v>
      </c>
      <c r="N206" s="232" t="s">
        <v>43</v>
      </c>
      <c r="O206" s="84"/>
      <c r="P206" s="212">
        <f>O206*H206</f>
        <v>0</v>
      </c>
      <c r="Q206" s="212">
        <v>0.0027000000000000001</v>
      </c>
      <c r="R206" s="212">
        <f>Q206*H206</f>
        <v>0.032399999999999998</v>
      </c>
      <c r="S206" s="212">
        <v>0</v>
      </c>
      <c r="T206" s="212">
        <f>S206*H206</f>
        <v>0</v>
      </c>
      <c r="U206" s="213" t="s">
        <v>19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4" t="s">
        <v>234</v>
      </c>
      <c r="AT206" s="214" t="s">
        <v>231</v>
      </c>
      <c r="AU206" s="214" t="s">
        <v>82</v>
      </c>
      <c r="AY206" s="17" t="s">
        <v>121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80</v>
      </c>
      <c r="BK206" s="215">
        <f>ROUND(I206*H206,2)</f>
        <v>0</v>
      </c>
      <c r="BL206" s="17" t="s">
        <v>129</v>
      </c>
      <c r="BM206" s="214" t="s">
        <v>796</v>
      </c>
    </row>
    <row r="207" s="2" customFormat="1">
      <c r="A207" s="38"/>
      <c r="B207" s="39"/>
      <c r="C207" s="40"/>
      <c r="D207" s="216" t="s">
        <v>131</v>
      </c>
      <c r="E207" s="40"/>
      <c r="F207" s="217" t="s">
        <v>795</v>
      </c>
      <c r="G207" s="40"/>
      <c r="H207" s="40"/>
      <c r="I207" s="218"/>
      <c r="J207" s="40"/>
      <c r="K207" s="40"/>
      <c r="L207" s="44"/>
      <c r="M207" s="219"/>
      <c r="N207" s="220"/>
      <c r="O207" s="84"/>
      <c r="P207" s="84"/>
      <c r="Q207" s="84"/>
      <c r="R207" s="84"/>
      <c r="S207" s="84"/>
      <c r="T207" s="84"/>
      <c r="U207" s="85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131</v>
      </c>
      <c r="AU207" s="17" t="s">
        <v>82</v>
      </c>
    </row>
    <row r="208" s="2" customFormat="1" ht="16.5" customHeight="1">
      <c r="A208" s="38"/>
      <c r="B208" s="39"/>
      <c r="C208" s="223" t="s">
        <v>797</v>
      </c>
      <c r="D208" s="223" t="s">
        <v>231</v>
      </c>
      <c r="E208" s="224" t="s">
        <v>798</v>
      </c>
      <c r="F208" s="225" t="s">
        <v>799</v>
      </c>
      <c r="G208" s="226" t="s">
        <v>127</v>
      </c>
      <c r="H208" s="227">
        <v>6</v>
      </c>
      <c r="I208" s="228"/>
      <c r="J208" s="229">
        <f>ROUND(I208*H208,2)</f>
        <v>0</v>
      </c>
      <c r="K208" s="225" t="s">
        <v>128</v>
      </c>
      <c r="L208" s="230"/>
      <c r="M208" s="231" t="s">
        <v>19</v>
      </c>
      <c r="N208" s="232" t="s">
        <v>43</v>
      </c>
      <c r="O208" s="84"/>
      <c r="P208" s="212">
        <f>O208*H208</f>
        <v>0</v>
      </c>
      <c r="Q208" s="212">
        <v>0.0035000000000000001</v>
      </c>
      <c r="R208" s="212">
        <f>Q208*H208</f>
        <v>0.021000000000000001</v>
      </c>
      <c r="S208" s="212">
        <v>0</v>
      </c>
      <c r="T208" s="212">
        <f>S208*H208</f>
        <v>0</v>
      </c>
      <c r="U208" s="213" t="s">
        <v>19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4" t="s">
        <v>234</v>
      </c>
      <c r="AT208" s="214" t="s">
        <v>231</v>
      </c>
      <c r="AU208" s="214" t="s">
        <v>82</v>
      </c>
      <c r="AY208" s="17" t="s">
        <v>121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80</v>
      </c>
      <c r="BK208" s="215">
        <f>ROUND(I208*H208,2)</f>
        <v>0</v>
      </c>
      <c r="BL208" s="17" t="s">
        <v>129</v>
      </c>
      <c r="BM208" s="214" t="s">
        <v>800</v>
      </c>
    </row>
    <row r="209" s="2" customFormat="1">
      <c r="A209" s="38"/>
      <c r="B209" s="39"/>
      <c r="C209" s="40"/>
      <c r="D209" s="216" t="s">
        <v>131</v>
      </c>
      <c r="E209" s="40"/>
      <c r="F209" s="217" t="s">
        <v>799</v>
      </c>
      <c r="G209" s="40"/>
      <c r="H209" s="40"/>
      <c r="I209" s="218"/>
      <c r="J209" s="40"/>
      <c r="K209" s="40"/>
      <c r="L209" s="44"/>
      <c r="M209" s="219"/>
      <c r="N209" s="220"/>
      <c r="O209" s="84"/>
      <c r="P209" s="84"/>
      <c r="Q209" s="84"/>
      <c r="R209" s="84"/>
      <c r="S209" s="84"/>
      <c r="T209" s="84"/>
      <c r="U209" s="85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82</v>
      </c>
    </row>
    <row r="210" s="2" customFormat="1" ht="16.5" customHeight="1">
      <c r="A210" s="38"/>
      <c r="B210" s="39"/>
      <c r="C210" s="223" t="s">
        <v>801</v>
      </c>
      <c r="D210" s="223" t="s">
        <v>231</v>
      </c>
      <c r="E210" s="224" t="s">
        <v>802</v>
      </c>
      <c r="F210" s="225" t="s">
        <v>803</v>
      </c>
      <c r="G210" s="226" t="s">
        <v>127</v>
      </c>
      <c r="H210" s="227">
        <v>6</v>
      </c>
      <c r="I210" s="228"/>
      <c r="J210" s="229">
        <f>ROUND(I210*H210,2)</f>
        <v>0</v>
      </c>
      <c r="K210" s="225" t="s">
        <v>128</v>
      </c>
      <c r="L210" s="230"/>
      <c r="M210" s="231" t="s">
        <v>19</v>
      </c>
      <c r="N210" s="232" t="s">
        <v>43</v>
      </c>
      <c r="O210" s="84"/>
      <c r="P210" s="212">
        <f>O210*H210</f>
        <v>0</v>
      </c>
      <c r="Q210" s="212">
        <v>0.0048999999999999998</v>
      </c>
      <c r="R210" s="212">
        <f>Q210*H210</f>
        <v>0.029399999999999999</v>
      </c>
      <c r="S210" s="212">
        <v>0</v>
      </c>
      <c r="T210" s="212">
        <f>S210*H210</f>
        <v>0</v>
      </c>
      <c r="U210" s="213" t="s">
        <v>19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4" t="s">
        <v>234</v>
      </c>
      <c r="AT210" s="214" t="s">
        <v>231</v>
      </c>
      <c r="AU210" s="214" t="s">
        <v>82</v>
      </c>
      <c r="AY210" s="17" t="s">
        <v>121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80</v>
      </c>
      <c r="BK210" s="215">
        <f>ROUND(I210*H210,2)</f>
        <v>0</v>
      </c>
      <c r="BL210" s="17" t="s">
        <v>129</v>
      </c>
      <c r="BM210" s="214" t="s">
        <v>804</v>
      </c>
    </row>
    <row r="211" s="2" customFormat="1">
      <c r="A211" s="38"/>
      <c r="B211" s="39"/>
      <c r="C211" s="40"/>
      <c r="D211" s="216" t="s">
        <v>131</v>
      </c>
      <c r="E211" s="40"/>
      <c r="F211" s="217" t="s">
        <v>803</v>
      </c>
      <c r="G211" s="40"/>
      <c r="H211" s="40"/>
      <c r="I211" s="218"/>
      <c r="J211" s="40"/>
      <c r="K211" s="40"/>
      <c r="L211" s="44"/>
      <c r="M211" s="219"/>
      <c r="N211" s="220"/>
      <c r="O211" s="84"/>
      <c r="P211" s="84"/>
      <c r="Q211" s="84"/>
      <c r="R211" s="84"/>
      <c r="S211" s="84"/>
      <c r="T211" s="84"/>
      <c r="U211" s="85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82</v>
      </c>
    </row>
    <row r="212" s="2" customFormat="1" ht="16.5" customHeight="1">
      <c r="A212" s="38"/>
      <c r="B212" s="39"/>
      <c r="C212" s="203" t="s">
        <v>805</v>
      </c>
      <c r="D212" s="203" t="s">
        <v>124</v>
      </c>
      <c r="E212" s="204" t="s">
        <v>806</v>
      </c>
      <c r="F212" s="205" t="s">
        <v>807</v>
      </c>
      <c r="G212" s="206" t="s">
        <v>127</v>
      </c>
      <c r="H212" s="207">
        <v>326</v>
      </c>
      <c r="I212" s="208"/>
      <c r="J212" s="209">
        <f>ROUND(I212*H212,2)</f>
        <v>0</v>
      </c>
      <c r="K212" s="205" t="s">
        <v>128</v>
      </c>
      <c r="L212" s="44"/>
      <c r="M212" s="210" t="s">
        <v>19</v>
      </c>
      <c r="N212" s="211" t="s">
        <v>43</v>
      </c>
      <c r="O212" s="84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2">
        <f>S212*H212</f>
        <v>0</v>
      </c>
      <c r="U212" s="213" t="s">
        <v>19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4" t="s">
        <v>129</v>
      </c>
      <c r="AT212" s="214" t="s">
        <v>124</v>
      </c>
      <c r="AU212" s="214" t="s">
        <v>82</v>
      </c>
      <c r="AY212" s="17" t="s">
        <v>121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7" t="s">
        <v>80</v>
      </c>
      <c r="BK212" s="215">
        <f>ROUND(I212*H212,2)</f>
        <v>0</v>
      </c>
      <c r="BL212" s="17" t="s">
        <v>129</v>
      </c>
      <c r="BM212" s="214" t="s">
        <v>808</v>
      </c>
    </row>
    <row r="213" s="2" customFormat="1">
      <c r="A213" s="38"/>
      <c r="B213" s="39"/>
      <c r="C213" s="40"/>
      <c r="D213" s="216" t="s">
        <v>131</v>
      </c>
      <c r="E213" s="40"/>
      <c r="F213" s="217" t="s">
        <v>809</v>
      </c>
      <c r="G213" s="40"/>
      <c r="H213" s="40"/>
      <c r="I213" s="218"/>
      <c r="J213" s="40"/>
      <c r="K213" s="40"/>
      <c r="L213" s="44"/>
      <c r="M213" s="219"/>
      <c r="N213" s="220"/>
      <c r="O213" s="84"/>
      <c r="P213" s="84"/>
      <c r="Q213" s="84"/>
      <c r="R213" s="84"/>
      <c r="S213" s="84"/>
      <c r="T213" s="84"/>
      <c r="U213" s="85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131</v>
      </c>
      <c r="AU213" s="17" t="s">
        <v>82</v>
      </c>
    </row>
    <row r="214" s="2" customFormat="1">
      <c r="A214" s="38"/>
      <c r="B214" s="39"/>
      <c r="C214" s="40"/>
      <c r="D214" s="221" t="s">
        <v>133</v>
      </c>
      <c r="E214" s="40"/>
      <c r="F214" s="222" t="s">
        <v>810</v>
      </c>
      <c r="G214" s="40"/>
      <c r="H214" s="40"/>
      <c r="I214" s="218"/>
      <c r="J214" s="40"/>
      <c r="K214" s="40"/>
      <c r="L214" s="44"/>
      <c r="M214" s="219"/>
      <c r="N214" s="220"/>
      <c r="O214" s="84"/>
      <c r="P214" s="84"/>
      <c r="Q214" s="84"/>
      <c r="R214" s="84"/>
      <c r="S214" s="84"/>
      <c r="T214" s="84"/>
      <c r="U214" s="85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82</v>
      </c>
    </row>
    <row r="215" s="2" customFormat="1" ht="16.5" customHeight="1">
      <c r="A215" s="38"/>
      <c r="B215" s="39"/>
      <c r="C215" s="223" t="s">
        <v>811</v>
      </c>
      <c r="D215" s="223" t="s">
        <v>231</v>
      </c>
      <c r="E215" s="224" t="s">
        <v>812</v>
      </c>
      <c r="F215" s="225" t="s">
        <v>813</v>
      </c>
      <c r="G215" s="226" t="s">
        <v>127</v>
      </c>
      <c r="H215" s="227">
        <v>326</v>
      </c>
      <c r="I215" s="228"/>
      <c r="J215" s="229">
        <f>ROUND(I215*H215,2)</f>
        <v>0</v>
      </c>
      <c r="K215" s="225" t="s">
        <v>128</v>
      </c>
      <c r="L215" s="230"/>
      <c r="M215" s="231" t="s">
        <v>19</v>
      </c>
      <c r="N215" s="232" t="s">
        <v>43</v>
      </c>
      <c r="O215" s="84"/>
      <c r="P215" s="212">
        <f>O215*H215</f>
        <v>0</v>
      </c>
      <c r="Q215" s="212">
        <v>0.00040000000000000002</v>
      </c>
      <c r="R215" s="212">
        <f>Q215*H215</f>
        <v>0.13040000000000002</v>
      </c>
      <c r="S215" s="212">
        <v>0</v>
      </c>
      <c r="T215" s="212">
        <f>S215*H215</f>
        <v>0</v>
      </c>
      <c r="U215" s="213" t="s">
        <v>19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4" t="s">
        <v>234</v>
      </c>
      <c r="AT215" s="214" t="s">
        <v>231</v>
      </c>
      <c r="AU215" s="214" t="s">
        <v>82</v>
      </c>
      <c r="AY215" s="17" t="s">
        <v>121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80</v>
      </c>
      <c r="BK215" s="215">
        <f>ROUND(I215*H215,2)</f>
        <v>0</v>
      </c>
      <c r="BL215" s="17" t="s">
        <v>129</v>
      </c>
      <c r="BM215" s="214" t="s">
        <v>814</v>
      </c>
    </row>
    <row r="216" s="2" customFormat="1">
      <c r="A216" s="38"/>
      <c r="B216" s="39"/>
      <c r="C216" s="40"/>
      <c r="D216" s="216" t="s">
        <v>131</v>
      </c>
      <c r="E216" s="40"/>
      <c r="F216" s="217" t="s">
        <v>813</v>
      </c>
      <c r="G216" s="40"/>
      <c r="H216" s="40"/>
      <c r="I216" s="218"/>
      <c r="J216" s="40"/>
      <c r="K216" s="40"/>
      <c r="L216" s="44"/>
      <c r="M216" s="219"/>
      <c r="N216" s="220"/>
      <c r="O216" s="84"/>
      <c r="P216" s="84"/>
      <c r="Q216" s="84"/>
      <c r="R216" s="84"/>
      <c r="S216" s="84"/>
      <c r="T216" s="84"/>
      <c r="U216" s="85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82</v>
      </c>
    </row>
    <row r="217" s="2" customFormat="1" ht="16.5" customHeight="1">
      <c r="A217" s="38"/>
      <c r="B217" s="39"/>
      <c r="C217" s="203" t="s">
        <v>815</v>
      </c>
      <c r="D217" s="203" t="s">
        <v>124</v>
      </c>
      <c r="E217" s="204" t="s">
        <v>816</v>
      </c>
      <c r="F217" s="205" t="s">
        <v>817</v>
      </c>
      <c r="G217" s="206" t="s">
        <v>127</v>
      </c>
      <c r="H217" s="207">
        <v>326</v>
      </c>
      <c r="I217" s="208"/>
      <c r="J217" s="209">
        <f>ROUND(I217*H217,2)</f>
        <v>0</v>
      </c>
      <c r="K217" s="205" t="s">
        <v>128</v>
      </c>
      <c r="L217" s="44"/>
      <c r="M217" s="210" t="s">
        <v>19</v>
      </c>
      <c r="N217" s="211" t="s">
        <v>43</v>
      </c>
      <c r="O217" s="84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2">
        <f>S217*H217</f>
        <v>0</v>
      </c>
      <c r="U217" s="213" t="s">
        <v>19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4" t="s">
        <v>129</v>
      </c>
      <c r="AT217" s="214" t="s">
        <v>124</v>
      </c>
      <c r="AU217" s="214" t="s">
        <v>82</v>
      </c>
      <c r="AY217" s="17" t="s">
        <v>121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80</v>
      </c>
      <c r="BK217" s="215">
        <f>ROUND(I217*H217,2)</f>
        <v>0</v>
      </c>
      <c r="BL217" s="17" t="s">
        <v>129</v>
      </c>
      <c r="BM217" s="214" t="s">
        <v>818</v>
      </c>
    </row>
    <row r="218" s="2" customFormat="1">
      <c r="A218" s="38"/>
      <c r="B218" s="39"/>
      <c r="C218" s="40"/>
      <c r="D218" s="216" t="s">
        <v>131</v>
      </c>
      <c r="E218" s="40"/>
      <c r="F218" s="217" t="s">
        <v>819</v>
      </c>
      <c r="G218" s="40"/>
      <c r="H218" s="40"/>
      <c r="I218" s="218"/>
      <c r="J218" s="40"/>
      <c r="K218" s="40"/>
      <c r="L218" s="44"/>
      <c r="M218" s="219"/>
      <c r="N218" s="220"/>
      <c r="O218" s="84"/>
      <c r="P218" s="84"/>
      <c r="Q218" s="84"/>
      <c r="R218" s="84"/>
      <c r="S218" s="84"/>
      <c r="T218" s="84"/>
      <c r="U218" s="85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131</v>
      </c>
      <c r="AU218" s="17" t="s">
        <v>82</v>
      </c>
    </row>
    <row r="219" s="2" customFormat="1">
      <c r="A219" s="38"/>
      <c r="B219" s="39"/>
      <c r="C219" s="40"/>
      <c r="D219" s="221" t="s">
        <v>133</v>
      </c>
      <c r="E219" s="40"/>
      <c r="F219" s="222" t="s">
        <v>820</v>
      </c>
      <c r="G219" s="40"/>
      <c r="H219" s="40"/>
      <c r="I219" s="218"/>
      <c r="J219" s="40"/>
      <c r="K219" s="40"/>
      <c r="L219" s="44"/>
      <c r="M219" s="219"/>
      <c r="N219" s="220"/>
      <c r="O219" s="84"/>
      <c r="P219" s="84"/>
      <c r="Q219" s="84"/>
      <c r="R219" s="84"/>
      <c r="S219" s="84"/>
      <c r="T219" s="84"/>
      <c r="U219" s="85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133</v>
      </c>
      <c r="AU219" s="17" t="s">
        <v>82</v>
      </c>
    </row>
    <row r="220" s="2" customFormat="1" ht="16.5" customHeight="1">
      <c r="A220" s="38"/>
      <c r="B220" s="39"/>
      <c r="C220" s="223" t="s">
        <v>821</v>
      </c>
      <c r="D220" s="223" t="s">
        <v>231</v>
      </c>
      <c r="E220" s="224" t="s">
        <v>822</v>
      </c>
      <c r="F220" s="225" t="s">
        <v>823</v>
      </c>
      <c r="G220" s="226" t="s">
        <v>127</v>
      </c>
      <c r="H220" s="227">
        <v>326</v>
      </c>
      <c r="I220" s="228"/>
      <c r="J220" s="229">
        <f>ROUND(I220*H220,2)</f>
        <v>0</v>
      </c>
      <c r="K220" s="225" t="s">
        <v>128</v>
      </c>
      <c r="L220" s="230"/>
      <c r="M220" s="231" t="s">
        <v>19</v>
      </c>
      <c r="N220" s="232" t="s">
        <v>43</v>
      </c>
      <c r="O220" s="84"/>
      <c r="P220" s="212">
        <f>O220*H220</f>
        <v>0</v>
      </c>
      <c r="Q220" s="212">
        <v>0.00046999999999999999</v>
      </c>
      <c r="R220" s="212">
        <f>Q220*H220</f>
        <v>0.15322</v>
      </c>
      <c r="S220" s="212">
        <v>0</v>
      </c>
      <c r="T220" s="212">
        <f>S220*H220</f>
        <v>0</v>
      </c>
      <c r="U220" s="213" t="s">
        <v>19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4" t="s">
        <v>234</v>
      </c>
      <c r="AT220" s="214" t="s">
        <v>231</v>
      </c>
      <c r="AU220" s="214" t="s">
        <v>82</v>
      </c>
      <c r="AY220" s="17" t="s">
        <v>121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80</v>
      </c>
      <c r="BK220" s="215">
        <f>ROUND(I220*H220,2)</f>
        <v>0</v>
      </c>
      <c r="BL220" s="17" t="s">
        <v>129</v>
      </c>
      <c r="BM220" s="214" t="s">
        <v>824</v>
      </c>
    </row>
    <row r="221" s="2" customFormat="1">
      <c r="A221" s="38"/>
      <c r="B221" s="39"/>
      <c r="C221" s="40"/>
      <c r="D221" s="216" t="s">
        <v>131</v>
      </c>
      <c r="E221" s="40"/>
      <c r="F221" s="217" t="s">
        <v>823</v>
      </c>
      <c r="G221" s="40"/>
      <c r="H221" s="40"/>
      <c r="I221" s="218"/>
      <c r="J221" s="40"/>
      <c r="K221" s="40"/>
      <c r="L221" s="44"/>
      <c r="M221" s="219"/>
      <c r="N221" s="220"/>
      <c r="O221" s="84"/>
      <c r="P221" s="84"/>
      <c r="Q221" s="84"/>
      <c r="R221" s="84"/>
      <c r="S221" s="84"/>
      <c r="T221" s="84"/>
      <c r="U221" s="85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131</v>
      </c>
      <c r="AU221" s="17" t="s">
        <v>82</v>
      </c>
    </row>
    <row r="222" s="2" customFormat="1" ht="16.5" customHeight="1">
      <c r="A222" s="38"/>
      <c r="B222" s="39"/>
      <c r="C222" s="203" t="s">
        <v>825</v>
      </c>
      <c r="D222" s="203" t="s">
        <v>124</v>
      </c>
      <c r="E222" s="204" t="s">
        <v>826</v>
      </c>
      <c r="F222" s="205" t="s">
        <v>827</v>
      </c>
      <c r="G222" s="206" t="s">
        <v>127</v>
      </c>
      <c r="H222" s="207">
        <v>326</v>
      </c>
      <c r="I222" s="208"/>
      <c r="J222" s="209">
        <f>ROUND(I222*H222,2)</f>
        <v>0</v>
      </c>
      <c r="K222" s="205" t="s">
        <v>19</v>
      </c>
      <c r="L222" s="44"/>
      <c r="M222" s="210" t="s">
        <v>19</v>
      </c>
      <c r="N222" s="211" t="s">
        <v>43</v>
      </c>
      <c r="O222" s="84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2">
        <f>S222*H222</f>
        <v>0</v>
      </c>
      <c r="U222" s="213" t="s">
        <v>19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4" t="s">
        <v>129</v>
      </c>
      <c r="AT222" s="214" t="s">
        <v>124</v>
      </c>
      <c r="AU222" s="214" t="s">
        <v>82</v>
      </c>
      <c r="AY222" s="17" t="s">
        <v>121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80</v>
      </c>
      <c r="BK222" s="215">
        <f>ROUND(I222*H222,2)</f>
        <v>0</v>
      </c>
      <c r="BL222" s="17" t="s">
        <v>129</v>
      </c>
      <c r="BM222" s="214" t="s">
        <v>828</v>
      </c>
    </row>
    <row r="223" s="2" customFormat="1">
      <c r="A223" s="38"/>
      <c r="B223" s="39"/>
      <c r="C223" s="40"/>
      <c r="D223" s="216" t="s">
        <v>131</v>
      </c>
      <c r="E223" s="40"/>
      <c r="F223" s="217" t="s">
        <v>829</v>
      </c>
      <c r="G223" s="40"/>
      <c r="H223" s="40"/>
      <c r="I223" s="218"/>
      <c r="J223" s="40"/>
      <c r="K223" s="40"/>
      <c r="L223" s="44"/>
      <c r="M223" s="219"/>
      <c r="N223" s="220"/>
      <c r="O223" s="84"/>
      <c r="P223" s="84"/>
      <c r="Q223" s="84"/>
      <c r="R223" s="84"/>
      <c r="S223" s="84"/>
      <c r="T223" s="84"/>
      <c r="U223" s="85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131</v>
      </c>
      <c r="AU223" s="17" t="s">
        <v>82</v>
      </c>
    </row>
    <row r="224" s="2" customFormat="1" ht="16.5" customHeight="1">
      <c r="A224" s="38"/>
      <c r="B224" s="39"/>
      <c r="C224" s="223" t="s">
        <v>830</v>
      </c>
      <c r="D224" s="223" t="s">
        <v>231</v>
      </c>
      <c r="E224" s="224" t="s">
        <v>831</v>
      </c>
      <c r="F224" s="225" t="s">
        <v>832</v>
      </c>
      <c r="G224" s="226" t="s">
        <v>127</v>
      </c>
      <c r="H224" s="227">
        <v>326</v>
      </c>
      <c r="I224" s="228"/>
      <c r="J224" s="229">
        <f>ROUND(I224*H224,2)</f>
        <v>0</v>
      </c>
      <c r="K224" s="225" t="s">
        <v>19</v>
      </c>
      <c r="L224" s="230"/>
      <c r="M224" s="231" t="s">
        <v>19</v>
      </c>
      <c r="N224" s="232" t="s">
        <v>43</v>
      </c>
      <c r="O224" s="84"/>
      <c r="P224" s="212">
        <f>O224*H224</f>
        <v>0</v>
      </c>
      <c r="Q224" s="212">
        <v>5.0000000000000002E-05</v>
      </c>
      <c r="R224" s="212">
        <f>Q224*H224</f>
        <v>0.016300000000000002</v>
      </c>
      <c r="S224" s="212">
        <v>0</v>
      </c>
      <c r="T224" s="212">
        <f>S224*H224</f>
        <v>0</v>
      </c>
      <c r="U224" s="213" t="s">
        <v>19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4" t="s">
        <v>234</v>
      </c>
      <c r="AT224" s="214" t="s">
        <v>231</v>
      </c>
      <c r="AU224" s="214" t="s">
        <v>82</v>
      </c>
      <c r="AY224" s="17" t="s">
        <v>121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80</v>
      </c>
      <c r="BK224" s="215">
        <f>ROUND(I224*H224,2)</f>
        <v>0</v>
      </c>
      <c r="BL224" s="17" t="s">
        <v>129</v>
      </c>
      <c r="BM224" s="214" t="s">
        <v>833</v>
      </c>
    </row>
    <row r="225" s="2" customFormat="1">
      <c r="A225" s="38"/>
      <c r="B225" s="39"/>
      <c r="C225" s="40"/>
      <c r="D225" s="216" t="s">
        <v>131</v>
      </c>
      <c r="E225" s="40"/>
      <c r="F225" s="217" t="s">
        <v>832</v>
      </c>
      <c r="G225" s="40"/>
      <c r="H225" s="40"/>
      <c r="I225" s="218"/>
      <c r="J225" s="40"/>
      <c r="K225" s="40"/>
      <c r="L225" s="44"/>
      <c r="M225" s="219"/>
      <c r="N225" s="220"/>
      <c r="O225" s="84"/>
      <c r="P225" s="84"/>
      <c r="Q225" s="84"/>
      <c r="R225" s="84"/>
      <c r="S225" s="84"/>
      <c r="T225" s="84"/>
      <c r="U225" s="85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82</v>
      </c>
    </row>
    <row r="226" s="2" customFormat="1" ht="16.5" customHeight="1">
      <c r="A226" s="38"/>
      <c r="B226" s="39"/>
      <c r="C226" s="203" t="s">
        <v>834</v>
      </c>
      <c r="D226" s="203" t="s">
        <v>124</v>
      </c>
      <c r="E226" s="204" t="s">
        <v>835</v>
      </c>
      <c r="F226" s="205" t="s">
        <v>836</v>
      </c>
      <c r="G226" s="206" t="s">
        <v>127</v>
      </c>
      <c r="H226" s="207">
        <v>326</v>
      </c>
      <c r="I226" s="208"/>
      <c r="J226" s="209">
        <f>ROUND(I226*H226,2)</f>
        <v>0</v>
      </c>
      <c r="K226" s="205" t="s">
        <v>128</v>
      </c>
      <c r="L226" s="44"/>
      <c r="M226" s="210" t="s">
        <v>19</v>
      </c>
      <c r="N226" s="211" t="s">
        <v>43</v>
      </c>
      <c r="O226" s="84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2">
        <f>S226*H226</f>
        <v>0</v>
      </c>
      <c r="U226" s="213" t="s">
        <v>19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4" t="s">
        <v>129</v>
      </c>
      <c r="AT226" s="214" t="s">
        <v>124</v>
      </c>
      <c r="AU226" s="214" t="s">
        <v>82</v>
      </c>
      <c r="AY226" s="17" t="s">
        <v>121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80</v>
      </c>
      <c r="BK226" s="215">
        <f>ROUND(I226*H226,2)</f>
        <v>0</v>
      </c>
      <c r="BL226" s="17" t="s">
        <v>129</v>
      </c>
      <c r="BM226" s="214" t="s">
        <v>837</v>
      </c>
    </row>
    <row r="227" s="2" customFormat="1">
      <c r="A227" s="38"/>
      <c r="B227" s="39"/>
      <c r="C227" s="40"/>
      <c r="D227" s="216" t="s">
        <v>131</v>
      </c>
      <c r="E227" s="40"/>
      <c r="F227" s="217" t="s">
        <v>838</v>
      </c>
      <c r="G227" s="40"/>
      <c r="H227" s="40"/>
      <c r="I227" s="218"/>
      <c r="J227" s="40"/>
      <c r="K227" s="40"/>
      <c r="L227" s="44"/>
      <c r="M227" s="219"/>
      <c r="N227" s="220"/>
      <c r="O227" s="84"/>
      <c r="P227" s="84"/>
      <c r="Q227" s="84"/>
      <c r="R227" s="84"/>
      <c r="S227" s="84"/>
      <c r="T227" s="84"/>
      <c r="U227" s="85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131</v>
      </c>
      <c r="AU227" s="17" t="s">
        <v>82</v>
      </c>
    </row>
    <row r="228" s="2" customFormat="1">
      <c r="A228" s="38"/>
      <c r="B228" s="39"/>
      <c r="C228" s="40"/>
      <c r="D228" s="221" t="s">
        <v>133</v>
      </c>
      <c r="E228" s="40"/>
      <c r="F228" s="222" t="s">
        <v>839</v>
      </c>
      <c r="G228" s="40"/>
      <c r="H228" s="40"/>
      <c r="I228" s="218"/>
      <c r="J228" s="40"/>
      <c r="K228" s="40"/>
      <c r="L228" s="44"/>
      <c r="M228" s="219"/>
      <c r="N228" s="220"/>
      <c r="O228" s="84"/>
      <c r="P228" s="84"/>
      <c r="Q228" s="84"/>
      <c r="R228" s="84"/>
      <c r="S228" s="84"/>
      <c r="T228" s="84"/>
      <c r="U228" s="85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133</v>
      </c>
      <c r="AU228" s="17" t="s">
        <v>82</v>
      </c>
    </row>
    <row r="229" s="2" customFormat="1" ht="16.5" customHeight="1">
      <c r="A229" s="38"/>
      <c r="B229" s="39"/>
      <c r="C229" s="203" t="s">
        <v>840</v>
      </c>
      <c r="D229" s="203" t="s">
        <v>124</v>
      </c>
      <c r="E229" s="204" t="s">
        <v>841</v>
      </c>
      <c r="F229" s="205" t="s">
        <v>842</v>
      </c>
      <c r="G229" s="206" t="s">
        <v>127</v>
      </c>
      <c r="H229" s="207">
        <v>326</v>
      </c>
      <c r="I229" s="208"/>
      <c r="J229" s="209">
        <f>ROUND(I229*H229,2)</f>
        <v>0</v>
      </c>
      <c r="K229" s="205" t="s">
        <v>128</v>
      </c>
      <c r="L229" s="44"/>
      <c r="M229" s="210" t="s">
        <v>19</v>
      </c>
      <c r="N229" s="211" t="s">
        <v>43</v>
      </c>
      <c r="O229" s="84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2">
        <f>S229*H229</f>
        <v>0</v>
      </c>
      <c r="U229" s="213" t="s">
        <v>19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4" t="s">
        <v>129</v>
      </c>
      <c r="AT229" s="214" t="s">
        <v>124</v>
      </c>
      <c r="AU229" s="214" t="s">
        <v>82</v>
      </c>
      <c r="AY229" s="17" t="s">
        <v>121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80</v>
      </c>
      <c r="BK229" s="215">
        <f>ROUND(I229*H229,2)</f>
        <v>0</v>
      </c>
      <c r="BL229" s="17" t="s">
        <v>129</v>
      </c>
      <c r="BM229" s="214" t="s">
        <v>843</v>
      </c>
    </row>
    <row r="230" s="2" customFormat="1">
      <c r="A230" s="38"/>
      <c r="B230" s="39"/>
      <c r="C230" s="40"/>
      <c r="D230" s="216" t="s">
        <v>131</v>
      </c>
      <c r="E230" s="40"/>
      <c r="F230" s="217" t="s">
        <v>844</v>
      </c>
      <c r="G230" s="40"/>
      <c r="H230" s="40"/>
      <c r="I230" s="218"/>
      <c r="J230" s="40"/>
      <c r="K230" s="40"/>
      <c r="L230" s="44"/>
      <c r="M230" s="219"/>
      <c r="N230" s="220"/>
      <c r="O230" s="84"/>
      <c r="P230" s="84"/>
      <c r="Q230" s="84"/>
      <c r="R230" s="84"/>
      <c r="S230" s="84"/>
      <c r="T230" s="84"/>
      <c r="U230" s="85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131</v>
      </c>
      <c r="AU230" s="17" t="s">
        <v>82</v>
      </c>
    </row>
    <row r="231" s="2" customFormat="1">
      <c r="A231" s="38"/>
      <c r="B231" s="39"/>
      <c r="C231" s="40"/>
      <c r="D231" s="221" t="s">
        <v>133</v>
      </c>
      <c r="E231" s="40"/>
      <c r="F231" s="222" t="s">
        <v>845</v>
      </c>
      <c r="G231" s="40"/>
      <c r="H231" s="40"/>
      <c r="I231" s="218"/>
      <c r="J231" s="40"/>
      <c r="K231" s="40"/>
      <c r="L231" s="44"/>
      <c r="M231" s="219"/>
      <c r="N231" s="220"/>
      <c r="O231" s="84"/>
      <c r="P231" s="84"/>
      <c r="Q231" s="84"/>
      <c r="R231" s="84"/>
      <c r="S231" s="84"/>
      <c r="T231" s="84"/>
      <c r="U231" s="85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133</v>
      </c>
      <c r="AU231" s="17" t="s">
        <v>82</v>
      </c>
    </row>
    <row r="232" s="2" customFormat="1" ht="16.5" customHeight="1">
      <c r="A232" s="38"/>
      <c r="B232" s="39"/>
      <c r="C232" s="203" t="s">
        <v>846</v>
      </c>
      <c r="D232" s="203" t="s">
        <v>124</v>
      </c>
      <c r="E232" s="204" t="s">
        <v>847</v>
      </c>
      <c r="F232" s="205" t="s">
        <v>848</v>
      </c>
      <c r="G232" s="206" t="s">
        <v>335</v>
      </c>
      <c r="H232" s="207">
        <v>1.617</v>
      </c>
      <c r="I232" s="208"/>
      <c r="J232" s="209">
        <f>ROUND(I232*H232,2)</f>
        <v>0</v>
      </c>
      <c r="K232" s="205" t="s">
        <v>128</v>
      </c>
      <c r="L232" s="44"/>
      <c r="M232" s="210" t="s">
        <v>19</v>
      </c>
      <c r="N232" s="211" t="s">
        <v>43</v>
      </c>
      <c r="O232" s="84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2">
        <f>S232*H232</f>
        <v>0</v>
      </c>
      <c r="U232" s="213" t="s">
        <v>19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4" t="s">
        <v>129</v>
      </c>
      <c r="AT232" s="214" t="s">
        <v>124</v>
      </c>
      <c r="AU232" s="214" t="s">
        <v>82</v>
      </c>
      <c r="AY232" s="17" t="s">
        <v>121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80</v>
      </c>
      <c r="BK232" s="215">
        <f>ROUND(I232*H232,2)</f>
        <v>0</v>
      </c>
      <c r="BL232" s="17" t="s">
        <v>129</v>
      </c>
      <c r="BM232" s="214" t="s">
        <v>849</v>
      </c>
    </row>
    <row r="233" s="2" customFormat="1">
      <c r="A233" s="38"/>
      <c r="B233" s="39"/>
      <c r="C233" s="40"/>
      <c r="D233" s="216" t="s">
        <v>131</v>
      </c>
      <c r="E233" s="40"/>
      <c r="F233" s="217" t="s">
        <v>850</v>
      </c>
      <c r="G233" s="40"/>
      <c r="H233" s="40"/>
      <c r="I233" s="218"/>
      <c r="J233" s="40"/>
      <c r="K233" s="40"/>
      <c r="L233" s="44"/>
      <c r="M233" s="219"/>
      <c r="N233" s="220"/>
      <c r="O233" s="84"/>
      <c r="P233" s="84"/>
      <c r="Q233" s="84"/>
      <c r="R233" s="84"/>
      <c r="S233" s="84"/>
      <c r="T233" s="84"/>
      <c r="U233" s="85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131</v>
      </c>
      <c r="AU233" s="17" t="s">
        <v>82</v>
      </c>
    </row>
    <row r="234" s="2" customFormat="1">
      <c r="A234" s="38"/>
      <c r="B234" s="39"/>
      <c r="C234" s="40"/>
      <c r="D234" s="221" t="s">
        <v>133</v>
      </c>
      <c r="E234" s="40"/>
      <c r="F234" s="222" t="s">
        <v>851</v>
      </c>
      <c r="G234" s="40"/>
      <c r="H234" s="40"/>
      <c r="I234" s="218"/>
      <c r="J234" s="40"/>
      <c r="K234" s="40"/>
      <c r="L234" s="44"/>
      <c r="M234" s="219"/>
      <c r="N234" s="220"/>
      <c r="O234" s="84"/>
      <c r="P234" s="84"/>
      <c r="Q234" s="84"/>
      <c r="R234" s="84"/>
      <c r="S234" s="84"/>
      <c r="T234" s="84"/>
      <c r="U234" s="85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82</v>
      </c>
    </row>
    <row r="235" s="2" customFormat="1" ht="16.5" customHeight="1">
      <c r="A235" s="38"/>
      <c r="B235" s="39"/>
      <c r="C235" s="203" t="s">
        <v>852</v>
      </c>
      <c r="D235" s="203" t="s">
        <v>124</v>
      </c>
      <c r="E235" s="204" t="s">
        <v>853</v>
      </c>
      <c r="F235" s="205" t="s">
        <v>854</v>
      </c>
      <c r="G235" s="206" t="s">
        <v>335</v>
      </c>
      <c r="H235" s="207">
        <v>1.617</v>
      </c>
      <c r="I235" s="208"/>
      <c r="J235" s="209">
        <f>ROUND(I235*H235,2)</f>
        <v>0</v>
      </c>
      <c r="K235" s="205" t="s">
        <v>128</v>
      </c>
      <c r="L235" s="44"/>
      <c r="M235" s="210" t="s">
        <v>19</v>
      </c>
      <c r="N235" s="211" t="s">
        <v>43</v>
      </c>
      <c r="O235" s="84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2">
        <f>S235*H235</f>
        <v>0</v>
      </c>
      <c r="U235" s="213" t="s">
        <v>19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4" t="s">
        <v>129</v>
      </c>
      <c r="AT235" s="214" t="s">
        <v>124</v>
      </c>
      <c r="AU235" s="214" t="s">
        <v>82</v>
      </c>
      <c r="AY235" s="17" t="s">
        <v>121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80</v>
      </c>
      <c r="BK235" s="215">
        <f>ROUND(I235*H235,2)</f>
        <v>0</v>
      </c>
      <c r="BL235" s="17" t="s">
        <v>129</v>
      </c>
      <c r="BM235" s="214" t="s">
        <v>855</v>
      </c>
    </row>
    <row r="236" s="2" customFormat="1">
      <c r="A236" s="38"/>
      <c r="B236" s="39"/>
      <c r="C236" s="40"/>
      <c r="D236" s="216" t="s">
        <v>131</v>
      </c>
      <c r="E236" s="40"/>
      <c r="F236" s="217" t="s">
        <v>856</v>
      </c>
      <c r="G236" s="40"/>
      <c r="H236" s="40"/>
      <c r="I236" s="218"/>
      <c r="J236" s="40"/>
      <c r="K236" s="40"/>
      <c r="L236" s="44"/>
      <c r="M236" s="219"/>
      <c r="N236" s="220"/>
      <c r="O236" s="84"/>
      <c r="P236" s="84"/>
      <c r="Q236" s="84"/>
      <c r="R236" s="84"/>
      <c r="S236" s="84"/>
      <c r="T236" s="84"/>
      <c r="U236" s="85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131</v>
      </c>
      <c r="AU236" s="17" t="s">
        <v>82</v>
      </c>
    </row>
    <row r="237" s="2" customFormat="1">
      <c r="A237" s="38"/>
      <c r="B237" s="39"/>
      <c r="C237" s="40"/>
      <c r="D237" s="221" t="s">
        <v>133</v>
      </c>
      <c r="E237" s="40"/>
      <c r="F237" s="222" t="s">
        <v>857</v>
      </c>
      <c r="G237" s="40"/>
      <c r="H237" s="40"/>
      <c r="I237" s="218"/>
      <c r="J237" s="40"/>
      <c r="K237" s="40"/>
      <c r="L237" s="44"/>
      <c r="M237" s="219"/>
      <c r="N237" s="220"/>
      <c r="O237" s="84"/>
      <c r="P237" s="84"/>
      <c r="Q237" s="84"/>
      <c r="R237" s="84"/>
      <c r="S237" s="84"/>
      <c r="T237" s="84"/>
      <c r="U237" s="85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133</v>
      </c>
      <c r="AU237" s="17" t="s">
        <v>82</v>
      </c>
    </row>
    <row r="238" s="2" customFormat="1" ht="16.5" customHeight="1">
      <c r="A238" s="38"/>
      <c r="B238" s="39"/>
      <c r="C238" s="203" t="s">
        <v>858</v>
      </c>
      <c r="D238" s="203" t="s">
        <v>124</v>
      </c>
      <c r="E238" s="204" t="s">
        <v>859</v>
      </c>
      <c r="F238" s="205" t="s">
        <v>860</v>
      </c>
      <c r="G238" s="206" t="s">
        <v>335</v>
      </c>
      <c r="H238" s="207">
        <v>1.617</v>
      </c>
      <c r="I238" s="208"/>
      <c r="J238" s="209">
        <f>ROUND(I238*H238,2)</f>
        <v>0</v>
      </c>
      <c r="K238" s="205" t="s">
        <v>128</v>
      </c>
      <c r="L238" s="44"/>
      <c r="M238" s="210" t="s">
        <v>19</v>
      </c>
      <c r="N238" s="211" t="s">
        <v>43</v>
      </c>
      <c r="O238" s="84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2">
        <f>S238*H238</f>
        <v>0</v>
      </c>
      <c r="U238" s="213" t="s">
        <v>19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4" t="s">
        <v>129</v>
      </c>
      <c r="AT238" s="214" t="s">
        <v>124</v>
      </c>
      <c r="AU238" s="214" t="s">
        <v>82</v>
      </c>
      <c r="AY238" s="17" t="s">
        <v>121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80</v>
      </c>
      <c r="BK238" s="215">
        <f>ROUND(I238*H238,2)</f>
        <v>0</v>
      </c>
      <c r="BL238" s="17" t="s">
        <v>129</v>
      </c>
      <c r="BM238" s="214" t="s">
        <v>861</v>
      </c>
    </row>
    <row r="239" s="2" customFormat="1">
      <c r="A239" s="38"/>
      <c r="B239" s="39"/>
      <c r="C239" s="40"/>
      <c r="D239" s="216" t="s">
        <v>131</v>
      </c>
      <c r="E239" s="40"/>
      <c r="F239" s="217" t="s">
        <v>862</v>
      </c>
      <c r="G239" s="40"/>
      <c r="H239" s="40"/>
      <c r="I239" s="218"/>
      <c r="J239" s="40"/>
      <c r="K239" s="40"/>
      <c r="L239" s="44"/>
      <c r="M239" s="219"/>
      <c r="N239" s="220"/>
      <c r="O239" s="84"/>
      <c r="P239" s="84"/>
      <c r="Q239" s="84"/>
      <c r="R239" s="84"/>
      <c r="S239" s="84"/>
      <c r="T239" s="84"/>
      <c r="U239" s="85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131</v>
      </c>
      <c r="AU239" s="17" t="s">
        <v>82</v>
      </c>
    </row>
    <row r="240" s="2" customFormat="1">
      <c r="A240" s="38"/>
      <c r="B240" s="39"/>
      <c r="C240" s="40"/>
      <c r="D240" s="221" t="s">
        <v>133</v>
      </c>
      <c r="E240" s="40"/>
      <c r="F240" s="222" t="s">
        <v>863</v>
      </c>
      <c r="G240" s="40"/>
      <c r="H240" s="40"/>
      <c r="I240" s="218"/>
      <c r="J240" s="40"/>
      <c r="K240" s="40"/>
      <c r="L240" s="44"/>
      <c r="M240" s="219"/>
      <c r="N240" s="220"/>
      <c r="O240" s="84"/>
      <c r="P240" s="84"/>
      <c r="Q240" s="84"/>
      <c r="R240" s="84"/>
      <c r="S240" s="84"/>
      <c r="T240" s="84"/>
      <c r="U240" s="85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133</v>
      </c>
      <c r="AU240" s="17" t="s">
        <v>82</v>
      </c>
    </row>
    <row r="241" s="2" customFormat="1" ht="16.5" customHeight="1">
      <c r="A241" s="38"/>
      <c r="B241" s="39"/>
      <c r="C241" s="203" t="s">
        <v>864</v>
      </c>
      <c r="D241" s="203" t="s">
        <v>124</v>
      </c>
      <c r="E241" s="204" t="s">
        <v>865</v>
      </c>
      <c r="F241" s="205" t="s">
        <v>866</v>
      </c>
      <c r="G241" s="206" t="s">
        <v>335</v>
      </c>
      <c r="H241" s="207">
        <v>1.617</v>
      </c>
      <c r="I241" s="208"/>
      <c r="J241" s="209">
        <f>ROUND(I241*H241,2)</f>
        <v>0</v>
      </c>
      <c r="K241" s="205" t="s">
        <v>128</v>
      </c>
      <c r="L241" s="44"/>
      <c r="M241" s="210" t="s">
        <v>19</v>
      </c>
      <c r="N241" s="211" t="s">
        <v>43</v>
      </c>
      <c r="O241" s="84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2">
        <f>S241*H241</f>
        <v>0</v>
      </c>
      <c r="U241" s="213" t="s">
        <v>19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4" t="s">
        <v>129</v>
      </c>
      <c r="AT241" s="214" t="s">
        <v>124</v>
      </c>
      <c r="AU241" s="214" t="s">
        <v>82</v>
      </c>
      <c r="AY241" s="17" t="s">
        <v>121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80</v>
      </c>
      <c r="BK241" s="215">
        <f>ROUND(I241*H241,2)</f>
        <v>0</v>
      </c>
      <c r="BL241" s="17" t="s">
        <v>129</v>
      </c>
      <c r="BM241" s="214" t="s">
        <v>867</v>
      </c>
    </row>
    <row r="242" s="2" customFormat="1">
      <c r="A242" s="38"/>
      <c r="B242" s="39"/>
      <c r="C242" s="40"/>
      <c r="D242" s="216" t="s">
        <v>131</v>
      </c>
      <c r="E242" s="40"/>
      <c r="F242" s="217" t="s">
        <v>868</v>
      </c>
      <c r="G242" s="40"/>
      <c r="H242" s="40"/>
      <c r="I242" s="218"/>
      <c r="J242" s="40"/>
      <c r="K242" s="40"/>
      <c r="L242" s="44"/>
      <c r="M242" s="219"/>
      <c r="N242" s="220"/>
      <c r="O242" s="84"/>
      <c r="P242" s="84"/>
      <c r="Q242" s="84"/>
      <c r="R242" s="84"/>
      <c r="S242" s="84"/>
      <c r="T242" s="84"/>
      <c r="U242" s="85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82</v>
      </c>
    </row>
    <row r="243" s="2" customFormat="1">
      <c r="A243" s="38"/>
      <c r="B243" s="39"/>
      <c r="C243" s="40"/>
      <c r="D243" s="221" t="s">
        <v>133</v>
      </c>
      <c r="E243" s="40"/>
      <c r="F243" s="222" t="s">
        <v>869</v>
      </c>
      <c r="G243" s="40"/>
      <c r="H243" s="40"/>
      <c r="I243" s="218"/>
      <c r="J243" s="40"/>
      <c r="K243" s="40"/>
      <c r="L243" s="44"/>
      <c r="M243" s="219"/>
      <c r="N243" s="220"/>
      <c r="O243" s="84"/>
      <c r="P243" s="84"/>
      <c r="Q243" s="84"/>
      <c r="R243" s="84"/>
      <c r="S243" s="84"/>
      <c r="T243" s="84"/>
      <c r="U243" s="85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82</v>
      </c>
    </row>
    <row r="244" s="12" customFormat="1" ht="22.8" customHeight="1">
      <c r="A244" s="12"/>
      <c r="B244" s="187"/>
      <c r="C244" s="188"/>
      <c r="D244" s="189" t="s">
        <v>71</v>
      </c>
      <c r="E244" s="201" t="s">
        <v>870</v>
      </c>
      <c r="F244" s="201" t="s">
        <v>871</v>
      </c>
      <c r="G244" s="188"/>
      <c r="H244" s="188"/>
      <c r="I244" s="191"/>
      <c r="J244" s="202">
        <f>BK244</f>
        <v>0</v>
      </c>
      <c r="K244" s="188"/>
      <c r="L244" s="193"/>
      <c r="M244" s="194"/>
      <c r="N244" s="195"/>
      <c r="O244" s="195"/>
      <c r="P244" s="196">
        <f>SUM(P245:P344)</f>
        <v>0</v>
      </c>
      <c r="Q244" s="195"/>
      <c r="R244" s="196">
        <f>SUM(R245:R344)</f>
        <v>0.37652999999999998</v>
      </c>
      <c r="S244" s="195"/>
      <c r="T244" s="196">
        <f>SUM(T245:T344)</f>
        <v>0</v>
      </c>
      <c r="U244" s="197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8" t="s">
        <v>82</v>
      </c>
      <c r="AT244" s="199" t="s">
        <v>71</v>
      </c>
      <c r="AU244" s="199" t="s">
        <v>80</v>
      </c>
      <c r="AY244" s="198" t="s">
        <v>121</v>
      </c>
      <c r="BK244" s="200">
        <f>SUM(BK245:BK344)</f>
        <v>0</v>
      </c>
    </row>
    <row r="245" s="2" customFormat="1" ht="16.5" customHeight="1">
      <c r="A245" s="38"/>
      <c r="B245" s="39"/>
      <c r="C245" s="203" t="s">
        <v>872</v>
      </c>
      <c r="D245" s="203" t="s">
        <v>124</v>
      </c>
      <c r="E245" s="204" t="s">
        <v>873</v>
      </c>
      <c r="F245" s="205" t="s">
        <v>874</v>
      </c>
      <c r="G245" s="206" t="s">
        <v>162</v>
      </c>
      <c r="H245" s="207">
        <v>21.905000000000001</v>
      </c>
      <c r="I245" s="208"/>
      <c r="J245" s="209">
        <f>ROUND(I245*H245,2)</f>
        <v>0</v>
      </c>
      <c r="K245" s="205" t="s">
        <v>128</v>
      </c>
      <c r="L245" s="44"/>
      <c r="M245" s="210" t="s">
        <v>19</v>
      </c>
      <c r="N245" s="211" t="s">
        <v>43</v>
      </c>
      <c r="O245" s="84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2">
        <f>S245*H245</f>
        <v>0</v>
      </c>
      <c r="U245" s="213" t="s">
        <v>19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4" t="s">
        <v>129</v>
      </c>
      <c r="AT245" s="214" t="s">
        <v>124</v>
      </c>
      <c r="AU245" s="214" t="s">
        <v>82</v>
      </c>
      <c r="AY245" s="17" t="s">
        <v>121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80</v>
      </c>
      <c r="BK245" s="215">
        <f>ROUND(I245*H245,2)</f>
        <v>0</v>
      </c>
      <c r="BL245" s="17" t="s">
        <v>129</v>
      </c>
      <c r="BM245" s="214" t="s">
        <v>875</v>
      </c>
    </row>
    <row r="246" s="2" customFormat="1">
      <c r="A246" s="38"/>
      <c r="B246" s="39"/>
      <c r="C246" s="40"/>
      <c r="D246" s="216" t="s">
        <v>131</v>
      </c>
      <c r="E246" s="40"/>
      <c r="F246" s="217" t="s">
        <v>876</v>
      </c>
      <c r="G246" s="40"/>
      <c r="H246" s="40"/>
      <c r="I246" s="218"/>
      <c r="J246" s="40"/>
      <c r="K246" s="40"/>
      <c r="L246" s="44"/>
      <c r="M246" s="219"/>
      <c r="N246" s="220"/>
      <c r="O246" s="84"/>
      <c r="P246" s="84"/>
      <c r="Q246" s="84"/>
      <c r="R246" s="84"/>
      <c r="S246" s="84"/>
      <c r="T246" s="84"/>
      <c r="U246" s="85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131</v>
      </c>
      <c r="AU246" s="17" t="s">
        <v>82</v>
      </c>
    </row>
    <row r="247" s="2" customFormat="1">
      <c r="A247" s="38"/>
      <c r="B247" s="39"/>
      <c r="C247" s="40"/>
      <c r="D247" s="221" t="s">
        <v>133</v>
      </c>
      <c r="E247" s="40"/>
      <c r="F247" s="222" t="s">
        <v>877</v>
      </c>
      <c r="G247" s="40"/>
      <c r="H247" s="40"/>
      <c r="I247" s="218"/>
      <c r="J247" s="40"/>
      <c r="K247" s="40"/>
      <c r="L247" s="44"/>
      <c r="M247" s="219"/>
      <c r="N247" s="220"/>
      <c r="O247" s="84"/>
      <c r="P247" s="84"/>
      <c r="Q247" s="84"/>
      <c r="R247" s="84"/>
      <c r="S247" s="84"/>
      <c r="T247" s="84"/>
      <c r="U247" s="85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133</v>
      </c>
      <c r="AU247" s="17" t="s">
        <v>82</v>
      </c>
    </row>
    <row r="248" s="2" customFormat="1" ht="21.75" customHeight="1">
      <c r="A248" s="38"/>
      <c r="B248" s="39"/>
      <c r="C248" s="223" t="s">
        <v>878</v>
      </c>
      <c r="D248" s="223" t="s">
        <v>231</v>
      </c>
      <c r="E248" s="224" t="s">
        <v>879</v>
      </c>
      <c r="F248" s="225" t="s">
        <v>880</v>
      </c>
      <c r="G248" s="226" t="s">
        <v>162</v>
      </c>
      <c r="H248" s="227">
        <v>3</v>
      </c>
      <c r="I248" s="228"/>
      <c r="J248" s="229">
        <f>ROUND(I248*H248,2)</f>
        <v>0</v>
      </c>
      <c r="K248" s="225" t="s">
        <v>128</v>
      </c>
      <c r="L248" s="230"/>
      <c r="M248" s="231" t="s">
        <v>19</v>
      </c>
      <c r="N248" s="232" t="s">
        <v>43</v>
      </c>
      <c r="O248" s="84"/>
      <c r="P248" s="212">
        <f>O248*H248</f>
        <v>0</v>
      </c>
      <c r="Q248" s="212">
        <v>5.0000000000000002E-05</v>
      </c>
      <c r="R248" s="212">
        <f>Q248*H248</f>
        <v>0.00015000000000000001</v>
      </c>
      <c r="S248" s="212">
        <v>0</v>
      </c>
      <c r="T248" s="212">
        <f>S248*H248</f>
        <v>0</v>
      </c>
      <c r="U248" s="213" t="s">
        <v>19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4" t="s">
        <v>234</v>
      </c>
      <c r="AT248" s="214" t="s">
        <v>231</v>
      </c>
      <c r="AU248" s="214" t="s">
        <v>82</v>
      </c>
      <c r="AY248" s="17" t="s">
        <v>121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80</v>
      </c>
      <c r="BK248" s="215">
        <f>ROUND(I248*H248,2)</f>
        <v>0</v>
      </c>
      <c r="BL248" s="17" t="s">
        <v>129</v>
      </c>
      <c r="BM248" s="214" t="s">
        <v>881</v>
      </c>
    </row>
    <row r="249" s="2" customFormat="1">
      <c r="A249" s="38"/>
      <c r="B249" s="39"/>
      <c r="C249" s="40"/>
      <c r="D249" s="216" t="s">
        <v>131</v>
      </c>
      <c r="E249" s="40"/>
      <c r="F249" s="217" t="s">
        <v>880</v>
      </c>
      <c r="G249" s="40"/>
      <c r="H249" s="40"/>
      <c r="I249" s="218"/>
      <c r="J249" s="40"/>
      <c r="K249" s="40"/>
      <c r="L249" s="44"/>
      <c r="M249" s="219"/>
      <c r="N249" s="220"/>
      <c r="O249" s="84"/>
      <c r="P249" s="84"/>
      <c r="Q249" s="84"/>
      <c r="R249" s="84"/>
      <c r="S249" s="84"/>
      <c r="T249" s="84"/>
      <c r="U249" s="85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131</v>
      </c>
      <c r="AU249" s="17" t="s">
        <v>82</v>
      </c>
    </row>
    <row r="250" s="13" customFormat="1">
      <c r="A250" s="13"/>
      <c r="B250" s="233"/>
      <c r="C250" s="234"/>
      <c r="D250" s="216" t="s">
        <v>236</v>
      </c>
      <c r="E250" s="234"/>
      <c r="F250" s="235" t="s">
        <v>882</v>
      </c>
      <c r="G250" s="234"/>
      <c r="H250" s="236">
        <v>3</v>
      </c>
      <c r="I250" s="237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0"/>
      <c r="U250" s="241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236</v>
      </c>
      <c r="AU250" s="242" t="s">
        <v>82</v>
      </c>
      <c r="AV250" s="13" t="s">
        <v>82</v>
      </c>
      <c r="AW250" s="13" t="s">
        <v>4</v>
      </c>
      <c r="AX250" s="13" t="s">
        <v>80</v>
      </c>
      <c r="AY250" s="242" t="s">
        <v>121</v>
      </c>
    </row>
    <row r="251" s="2" customFormat="1" ht="21.75" customHeight="1">
      <c r="A251" s="38"/>
      <c r="B251" s="39"/>
      <c r="C251" s="223" t="s">
        <v>883</v>
      </c>
      <c r="D251" s="223" t="s">
        <v>231</v>
      </c>
      <c r="E251" s="224" t="s">
        <v>884</v>
      </c>
      <c r="F251" s="225" t="s">
        <v>885</v>
      </c>
      <c r="G251" s="226" t="s">
        <v>162</v>
      </c>
      <c r="H251" s="227">
        <v>15</v>
      </c>
      <c r="I251" s="228"/>
      <c r="J251" s="229">
        <f>ROUND(I251*H251,2)</f>
        <v>0</v>
      </c>
      <c r="K251" s="225" t="s">
        <v>128</v>
      </c>
      <c r="L251" s="230"/>
      <c r="M251" s="231" t="s">
        <v>19</v>
      </c>
      <c r="N251" s="232" t="s">
        <v>43</v>
      </c>
      <c r="O251" s="84"/>
      <c r="P251" s="212">
        <f>O251*H251</f>
        <v>0</v>
      </c>
      <c r="Q251" s="212">
        <v>6.0000000000000002E-05</v>
      </c>
      <c r="R251" s="212">
        <f>Q251*H251</f>
        <v>0.00089999999999999998</v>
      </c>
      <c r="S251" s="212">
        <v>0</v>
      </c>
      <c r="T251" s="212">
        <f>S251*H251</f>
        <v>0</v>
      </c>
      <c r="U251" s="213" t="s">
        <v>19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4" t="s">
        <v>234</v>
      </c>
      <c r="AT251" s="214" t="s">
        <v>231</v>
      </c>
      <c r="AU251" s="214" t="s">
        <v>82</v>
      </c>
      <c r="AY251" s="17" t="s">
        <v>121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7" t="s">
        <v>80</v>
      </c>
      <c r="BK251" s="215">
        <f>ROUND(I251*H251,2)</f>
        <v>0</v>
      </c>
      <c r="BL251" s="17" t="s">
        <v>129</v>
      </c>
      <c r="BM251" s="214" t="s">
        <v>886</v>
      </c>
    </row>
    <row r="252" s="2" customFormat="1">
      <c r="A252" s="38"/>
      <c r="B252" s="39"/>
      <c r="C252" s="40"/>
      <c r="D252" s="216" t="s">
        <v>131</v>
      </c>
      <c r="E252" s="40"/>
      <c r="F252" s="217" t="s">
        <v>885</v>
      </c>
      <c r="G252" s="40"/>
      <c r="H252" s="40"/>
      <c r="I252" s="218"/>
      <c r="J252" s="40"/>
      <c r="K252" s="40"/>
      <c r="L252" s="44"/>
      <c r="M252" s="219"/>
      <c r="N252" s="220"/>
      <c r="O252" s="84"/>
      <c r="P252" s="84"/>
      <c r="Q252" s="84"/>
      <c r="R252" s="84"/>
      <c r="S252" s="84"/>
      <c r="T252" s="84"/>
      <c r="U252" s="85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131</v>
      </c>
      <c r="AU252" s="17" t="s">
        <v>82</v>
      </c>
    </row>
    <row r="253" s="13" customFormat="1">
      <c r="A253" s="13"/>
      <c r="B253" s="233"/>
      <c r="C253" s="234"/>
      <c r="D253" s="216" t="s">
        <v>236</v>
      </c>
      <c r="E253" s="234"/>
      <c r="F253" s="235" t="s">
        <v>887</v>
      </c>
      <c r="G253" s="234"/>
      <c r="H253" s="236">
        <v>15</v>
      </c>
      <c r="I253" s="237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0"/>
      <c r="U253" s="241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236</v>
      </c>
      <c r="AU253" s="242" t="s">
        <v>82</v>
      </c>
      <c r="AV253" s="13" t="s">
        <v>82</v>
      </c>
      <c r="AW253" s="13" t="s">
        <v>4</v>
      </c>
      <c r="AX253" s="13" t="s">
        <v>80</v>
      </c>
      <c r="AY253" s="242" t="s">
        <v>121</v>
      </c>
    </row>
    <row r="254" s="2" customFormat="1" ht="24.15" customHeight="1">
      <c r="A254" s="38"/>
      <c r="B254" s="39"/>
      <c r="C254" s="223" t="s">
        <v>888</v>
      </c>
      <c r="D254" s="223" t="s">
        <v>231</v>
      </c>
      <c r="E254" s="224" t="s">
        <v>889</v>
      </c>
      <c r="F254" s="225" t="s">
        <v>890</v>
      </c>
      <c r="G254" s="226" t="s">
        <v>162</v>
      </c>
      <c r="H254" s="227">
        <v>3</v>
      </c>
      <c r="I254" s="228"/>
      <c r="J254" s="229">
        <f>ROUND(I254*H254,2)</f>
        <v>0</v>
      </c>
      <c r="K254" s="225" t="s">
        <v>128</v>
      </c>
      <c r="L254" s="230"/>
      <c r="M254" s="231" t="s">
        <v>19</v>
      </c>
      <c r="N254" s="232" t="s">
        <v>43</v>
      </c>
      <c r="O254" s="84"/>
      <c r="P254" s="212">
        <f>O254*H254</f>
        <v>0</v>
      </c>
      <c r="Q254" s="212">
        <v>9.0000000000000006E-05</v>
      </c>
      <c r="R254" s="212">
        <f>Q254*H254</f>
        <v>0.00027</v>
      </c>
      <c r="S254" s="212">
        <v>0</v>
      </c>
      <c r="T254" s="212">
        <f>S254*H254</f>
        <v>0</v>
      </c>
      <c r="U254" s="213" t="s">
        <v>19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4" t="s">
        <v>234</v>
      </c>
      <c r="AT254" s="214" t="s">
        <v>231</v>
      </c>
      <c r="AU254" s="214" t="s">
        <v>82</v>
      </c>
      <c r="AY254" s="17" t="s">
        <v>121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80</v>
      </c>
      <c r="BK254" s="215">
        <f>ROUND(I254*H254,2)</f>
        <v>0</v>
      </c>
      <c r="BL254" s="17" t="s">
        <v>129</v>
      </c>
      <c r="BM254" s="214" t="s">
        <v>891</v>
      </c>
    </row>
    <row r="255" s="2" customFormat="1">
      <c r="A255" s="38"/>
      <c r="B255" s="39"/>
      <c r="C255" s="40"/>
      <c r="D255" s="216" t="s">
        <v>131</v>
      </c>
      <c r="E255" s="40"/>
      <c r="F255" s="217" t="s">
        <v>890</v>
      </c>
      <c r="G255" s="40"/>
      <c r="H255" s="40"/>
      <c r="I255" s="218"/>
      <c r="J255" s="40"/>
      <c r="K255" s="40"/>
      <c r="L255" s="44"/>
      <c r="M255" s="219"/>
      <c r="N255" s="220"/>
      <c r="O255" s="84"/>
      <c r="P255" s="84"/>
      <c r="Q255" s="84"/>
      <c r="R255" s="84"/>
      <c r="S255" s="84"/>
      <c r="T255" s="84"/>
      <c r="U255" s="85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131</v>
      </c>
      <c r="AU255" s="17" t="s">
        <v>82</v>
      </c>
    </row>
    <row r="256" s="13" customFormat="1">
      <c r="A256" s="13"/>
      <c r="B256" s="233"/>
      <c r="C256" s="234"/>
      <c r="D256" s="216" t="s">
        <v>236</v>
      </c>
      <c r="E256" s="234"/>
      <c r="F256" s="235" t="s">
        <v>882</v>
      </c>
      <c r="G256" s="234"/>
      <c r="H256" s="236">
        <v>3</v>
      </c>
      <c r="I256" s="237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0"/>
      <c r="U256" s="241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236</v>
      </c>
      <c r="AU256" s="242" t="s">
        <v>82</v>
      </c>
      <c r="AV256" s="13" t="s">
        <v>82</v>
      </c>
      <c r="AW256" s="13" t="s">
        <v>4</v>
      </c>
      <c r="AX256" s="13" t="s">
        <v>80</v>
      </c>
      <c r="AY256" s="242" t="s">
        <v>121</v>
      </c>
    </row>
    <row r="257" s="2" customFormat="1" ht="24.15" customHeight="1">
      <c r="A257" s="38"/>
      <c r="B257" s="39"/>
      <c r="C257" s="223" t="s">
        <v>585</v>
      </c>
      <c r="D257" s="223" t="s">
        <v>231</v>
      </c>
      <c r="E257" s="224" t="s">
        <v>892</v>
      </c>
      <c r="F257" s="225" t="s">
        <v>893</v>
      </c>
      <c r="G257" s="226" t="s">
        <v>162</v>
      </c>
      <c r="H257" s="227">
        <v>2</v>
      </c>
      <c r="I257" s="228"/>
      <c r="J257" s="229">
        <f>ROUND(I257*H257,2)</f>
        <v>0</v>
      </c>
      <c r="K257" s="225" t="s">
        <v>128</v>
      </c>
      <c r="L257" s="230"/>
      <c r="M257" s="231" t="s">
        <v>19</v>
      </c>
      <c r="N257" s="232" t="s">
        <v>43</v>
      </c>
      <c r="O257" s="84"/>
      <c r="P257" s="212">
        <f>O257*H257</f>
        <v>0</v>
      </c>
      <c r="Q257" s="212">
        <v>0.00013999999999999999</v>
      </c>
      <c r="R257" s="212">
        <f>Q257*H257</f>
        <v>0.00027999999999999998</v>
      </c>
      <c r="S257" s="212">
        <v>0</v>
      </c>
      <c r="T257" s="212">
        <f>S257*H257</f>
        <v>0</v>
      </c>
      <c r="U257" s="213" t="s">
        <v>19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4" t="s">
        <v>234</v>
      </c>
      <c r="AT257" s="214" t="s">
        <v>231</v>
      </c>
      <c r="AU257" s="214" t="s">
        <v>82</v>
      </c>
      <c r="AY257" s="17" t="s">
        <v>121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80</v>
      </c>
      <c r="BK257" s="215">
        <f>ROUND(I257*H257,2)</f>
        <v>0</v>
      </c>
      <c r="BL257" s="17" t="s">
        <v>129</v>
      </c>
      <c r="BM257" s="214" t="s">
        <v>894</v>
      </c>
    </row>
    <row r="258" s="2" customFormat="1">
      <c r="A258" s="38"/>
      <c r="B258" s="39"/>
      <c r="C258" s="40"/>
      <c r="D258" s="216" t="s">
        <v>131</v>
      </c>
      <c r="E258" s="40"/>
      <c r="F258" s="217" t="s">
        <v>893</v>
      </c>
      <c r="G258" s="40"/>
      <c r="H258" s="40"/>
      <c r="I258" s="218"/>
      <c r="J258" s="40"/>
      <c r="K258" s="40"/>
      <c r="L258" s="44"/>
      <c r="M258" s="219"/>
      <c r="N258" s="220"/>
      <c r="O258" s="84"/>
      <c r="P258" s="84"/>
      <c r="Q258" s="84"/>
      <c r="R258" s="84"/>
      <c r="S258" s="84"/>
      <c r="T258" s="84"/>
      <c r="U258" s="85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131</v>
      </c>
      <c r="AU258" s="17" t="s">
        <v>82</v>
      </c>
    </row>
    <row r="259" s="13" customFormat="1">
      <c r="A259" s="13"/>
      <c r="B259" s="233"/>
      <c r="C259" s="234"/>
      <c r="D259" s="216" t="s">
        <v>236</v>
      </c>
      <c r="E259" s="234"/>
      <c r="F259" s="235" t="s">
        <v>895</v>
      </c>
      <c r="G259" s="234"/>
      <c r="H259" s="236">
        <v>2</v>
      </c>
      <c r="I259" s="237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0"/>
      <c r="U259" s="241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236</v>
      </c>
      <c r="AU259" s="242" t="s">
        <v>82</v>
      </c>
      <c r="AV259" s="13" t="s">
        <v>82</v>
      </c>
      <c r="AW259" s="13" t="s">
        <v>4</v>
      </c>
      <c r="AX259" s="13" t="s">
        <v>80</v>
      </c>
      <c r="AY259" s="242" t="s">
        <v>121</v>
      </c>
    </row>
    <row r="260" s="2" customFormat="1" ht="16.5" customHeight="1">
      <c r="A260" s="38"/>
      <c r="B260" s="39"/>
      <c r="C260" s="203" t="s">
        <v>896</v>
      </c>
      <c r="D260" s="203" t="s">
        <v>124</v>
      </c>
      <c r="E260" s="204" t="s">
        <v>897</v>
      </c>
      <c r="F260" s="205" t="s">
        <v>898</v>
      </c>
      <c r="G260" s="206" t="s">
        <v>162</v>
      </c>
      <c r="H260" s="207">
        <v>21.905000000000001</v>
      </c>
      <c r="I260" s="208"/>
      <c r="J260" s="209">
        <f>ROUND(I260*H260,2)</f>
        <v>0</v>
      </c>
      <c r="K260" s="205" t="s">
        <v>128</v>
      </c>
      <c r="L260" s="44"/>
      <c r="M260" s="210" t="s">
        <v>19</v>
      </c>
      <c r="N260" s="211" t="s">
        <v>43</v>
      </c>
      <c r="O260" s="84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2">
        <f>S260*H260</f>
        <v>0</v>
      </c>
      <c r="U260" s="213" t="s">
        <v>19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4" t="s">
        <v>129</v>
      </c>
      <c r="AT260" s="214" t="s">
        <v>124</v>
      </c>
      <c r="AU260" s="214" t="s">
        <v>82</v>
      </c>
      <c r="AY260" s="17" t="s">
        <v>121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80</v>
      </c>
      <c r="BK260" s="215">
        <f>ROUND(I260*H260,2)</f>
        <v>0</v>
      </c>
      <c r="BL260" s="17" t="s">
        <v>129</v>
      </c>
      <c r="BM260" s="214" t="s">
        <v>899</v>
      </c>
    </row>
    <row r="261" s="2" customFormat="1">
      <c r="A261" s="38"/>
      <c r="B261" s="39"/>
      <c r="C261" s="40"/>
      <c r="D261" s="216" t="s">
        <v>131</v>
      </c>
      <c r="E261" s="40"/>
      <c r="F261" s="217" t="s">
        <v>900</v>
      </c>
      <c r="G261" s="40"/>
      <c r="H261" s="40"/>
      <c r="I261" s="218"/>
      <c r="J261" s="40"/>
      <c r="K261" s="40"/>
      <c r="L261" s="44"/>
      <c r="M261" s="219"/>
      <c r="N261" s="220"/>
      <c r="O261" s="84"/>
      <c r="P261" s="84"/>
      <c r="Q261" s="84"/>
      <c r="R261" s="84"/>
      <c r="S261" s="84"/>
      <c r="T261" s="84"/>
      <c r="U261" s="85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131</v>
      </c>
      <c r="AU261" s="17" t="s">
        <v>82</v>
      </c>
    </row>
    <row r="262" s="2" customFormat="1">
      <c r="A262" s="38"/>
      <c r="B262" s="39"/>
      <c r="C262" s="40"/>
      <c r="D262" s="221" t="s">
        <v>133</v>
      </c>
      <c r="E262" s="40"/>
      <c r="F262" s="222" t="s">
        <v>901</v>
      </c>
      <c r="G262" s="40"/>
      <c r="H262" s="40"/>
      <c r="I262" s="218"/>
      <c r="J262" s="40"/>
      <c r="K262" s="40"/>
      <c r="L262" s="44"/>
      <c r="M262" s="219"/>
      <c r="N262" s="220"/>
      <c r="O262" s="84"/>
      <c r="P262" s="84"/>
      <c r="Q262" s="84"/>
      <c r="R262" s="84"/>
      <c r="S262" s="84"/>
      <c r="T262" s="84"/>
      <c r="U262" s="85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82</v>
      </c>
    </row>
    <row r="263" s="2" customFormat="1" ht="24.15" customHeight="1">
      <c r="A263" s="38"/>
      <c r="B263" s="39"/>
      <c r="C263" s="223" t="s">
        <v>902</v>
      </c>
      <c r="D263" s="223" t="s">
        <v>231</v>
      </c>
      <c r="E263" s="224" t="s">
        <v>903</v>
      </c>
      <c r="F263" s="225" t="s">
        <v>904</v>
      </c>
      <c r="G263" s="226" t="s">
        <v>162</v>
      </c>
      <c r="H263" s="227">
        <v>3</v>
      </c>
      <c r="I263" s="228"/>
      <c r="J263" s="229">
        <f>ROUND(I263*H263,2)</f>
        <v>0</v>
      </c>
      <c r="K263" s="225" t="s">
        <v>128</v>
      </c>
      <c r="L263" s="230"/>
      <c r="M263" s="231" t="s">
        <v>19</v>
      </c>
      <c r="N263" s="232" t="s">
        <v>43</v>
      </c>
      <c r="O263" s="84"/>
      <c r="P263" s="212">
        <f>O263*H263</f>
        <v>0</v>
      </c>
      <c r="Q263" s="212">
        <v>0.00010000000000000001</v>
      </c>
      <c r="R263" s="212">
        <f>Q263*H263</f>
        <v>0.00030000000000000003</v>
      </c>
      <c r="S263" s="212">
        <v>0</v>
      </c>
      <c r="T263" s="212">
        <f>S263*H263</f>
        <v>0</v>
      </c>
      <c r="U263" s="213" t="s">
        <v>19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4" t="s">
        <v>234</v>
      </c>
      <c r="AT263" s="214" t="s">
        <v>231</v>
      </c>
      <c r="AU263" s="214" t="s">
        <v>82</v>
      </c>
      <c r="AY263" s="17" t="s">
        <v>121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80</v>
      </c>
      <c r="BK263" s="215">
        <f>ROUND(I263*H263,2)</f>
        <v>0</v>
      </c>
      <c r="BL263" s="17" t="s">
        <v>129</v>
      </c>
      <c r="BM263" s="214" t="s">
        <v>905</v>
      </c>
    </row>
    <row r="264" s="2" customFormat="1">
      <c r="A264" s="38"/>
      <c r="B264" s="39"/>
      <c r="C264" s="40"/>
      <c r="D264" s="216" t="s">
        <v>131</v>
      </c>
      <c r="E264" s="40"/>
      <c r="F264" s="217" t="s">
        <v>904</v>
      </c>
      <c r="G264" s="40"/>
      <c r="H264" s="40"/>
      <c r="I264" s="218"/>
      <c r="J264" s="40"/>
      <c r="K264" s="40"/>
      <c r="L264" s="44"/>
      <c r="M264" s="219"/>
      <c r="N264" s="220"/>
      <c r="O264" s="84"/>
      <c r="P264" s="84"/>
      <c r="Q264" s="84"/>
      <c r="R264" s="84"/>
      <c r="S264" s="84"/>
      <c r="T264" s="84"/>
      <c r="U264" s="85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131</v>
      </c>
      <c r="AU264" s="17" t="s">
        <v>82</v>
      </c>
    </row>
    <row r="265" s="13" customFormat="1">
      <c r="A265" s="13"/>
      <c r="B265" s="233"/>
      <c r="C265" s="234"/>
      <c r="D265" s="216" t="s">
        <v>236</v>
      </c>
      <c r="E265" s="234"/>
      <c r="F265" s="235" t="s">
        <v>882</v>
      </c>
      <c r="G265" s="234"/>
      <c r="H265" s="236">
        <v>3</v>
      </c>
      <c r="I265" s="237"/>
      <c r="J265" s="234"/>
      <c r="K265" s="234"/>
      <c r="L265" s="238"/>
      <c r="M265" s="239"/>
      <c r="N265" s="240"/>
      <c r="O265" s="240"/>
      <c r="P265" s="240"/>
      <c r="Q265" s="240"/>
      <c r="R265" s="240"/>
      <c r="S265" s="240"/>
      <c r="T265" s="240"/>
      <c r="U265" s="241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236</v>
      </c>
      <c r="AU265" s="242" t="s">
        <v>82</v>
      </c>
      <c r="AV265" s="13" t="s">
        <v>82</v>
      </c>
      <c r="AW265" s="13" t="s">
        <v>4</v>
      </c>
      <c r="AX265" s="13" t="s">
        <v>80</v>
      </c>
      <c r="AY265" s="242" t="s">
        <v>121</v>
      </c>
    </row>
    <row r="266" s="2" customFormat="1" ht="24.15" customHeight="1">
      <c r="A266" s="38"/>
      <c r="B266" s="39"/>
      <c r="C266" s="223" t="s">
        <v>906</v>
      </c>
      <c r="D266" s="223" t="s">
        <v>231</v>
      </c>
      <c r="E266" s="224" t="s">
        <v>907</v>
      </c>
      <c r="F266" s="225" t="s">
        <v>908</v>
      </c>
      <c r="G266" s="226" t="s">
        <v>162</v>
      </c>
      <c r="H266" s="227">
        <v>15</v>
      </c>
      <c r="I266" s="228"/>
      <c r="J266" s="229">
        <f>ROUND(I266*H266,2)</f>
        <v>0</v>
      </c>
      <c r="K266" s="225" t="s">
        <v>128</v>
      </c>
      <c r="L266" s="230"/>
      <c r="M266" s="231" t="s">
        <v>19</v>
      </c>
      <c r="N266" s="232" t="s">
        <v>43</v>
      </c>
      <c r="O266" s="84"/>
      <c r="P266" s="212">
        <f>O266*H266</f>
        <v>0</v>
      </c>
      <c r="Q266" s="212">
        <v>0.00013999999999999999</v>
      </c>
      <c r="R266" s="212">
        <f>Q266*H266</f>
        <v>0.0020999999999999999</v>
      </c>
      <c r="S266" s="212">
        <v>0</v>
      </c>
      <c r="T266" s="212">
        <f>S266*H266</f>
        <v>0</v>
      </c>
      <c r="U266" s="213" t="s">
        <v>19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4" t="s">
        <v>234</v>
      </c>
      <c r="AT266" s="214" t="s">
        <v>231</v>
      </c>
      <c r="AU266" s="214" t="s">
        <v>82</v>
      </c>
      <c r="AY266" s="17" t="s">
        <v>121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80</v>
      </c>
      <c r="BK266" s="215">
        <f>ROUND(I266*H266,2)</f>
        <v>0</v>
      </c>
      <c r="BL266" s="17" t="s">
        <v>129</v>
      </c>
      <c r="BM266" s="214" t="s">
        <v>909</v>
      </c>
    </row>
    <row r="267" s="2" customFormat="1">
      <c r="A267" s="38"/>
      <c r="B267" s="39"/>
      <c r="C267" s="40"/>
      <c r="D267" s="216" t="s">
        <v>131</v>
      </c>
      <c r="E267" s="40"/>
      <c r="F267" s="217" t="s">
        <v>908</v>
      </c>
      <c r="G267" s="40"/>
      <c r="H267" s="40"/>
      <c r="I267" s="218"/>
      <c r="J267" s="40"/>
      <c r="K267" s="40"/>
      <c r="L267" s="44"/>
      <c r="M267" s="219"/>
      <c r="N267" s="220"/>
      <c r="O267" s="84"/>
      <c r="P267" s="84"/>
      <c r="Q267" s="84"/>
      <c r="R267" s="84"/>
      <c r="S267" s="84"/>
      <c r="T267" s="84"/>
      <c r="U267" s="85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131</v>
      </c>
      <c r="AU267" s="17" t="s">
        <v>82</v>
      </c>
    </row>
    <row r="268" s="13" customFormat="1">
      <c r="A268" s="13"/>
      <c r="B268" s="233"/>
      <c r="C268" s="234"/>
      <c r="D268" s="216" t="s">
        <v>236</v>
      </c>
      <c r="E268" s="234"/>
      <c r="F268" s="235" t="s">
        <v>887</v>
      </c>
      <c r="G268" s="234"/>
      <c r="H268" s="236">
        <v>15</v>
      </c>
      <c r="I268" s="237"/>
      <c r="J268" s="234"/>
      <c r="K268" s="234"/>
      <c r="L268" s="238"/>
      <c r="M268" s="239"/>
      <c r="N268" s="240"/>
      <c r="O268" s="240"/>
      <c r="P268" s="240"/>
      <c r="Q268" s="240"/>
      <c r="R268" s="240"/>
      <c r="S268" s="240"/>
      <c r="T268" s="240"/>
      <c r="U268" s="241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236</v>
      </c>
      <c r="AU268" s="242" t="s">
        <v>82</v>
      </c>
      <c r="AV268" s="13" t="s">
        <v>82</v>
      </c>
      <c r="AW268" s="13" t="s">
        <v>4</v>
      </c>
      <c r="AX268" s="13" t="s">
        <v>80</v>
      </c>
      <c r="AY268" s="242" t="s">
        <v>121</v>
      </c>
    </row>
    <row r="269" s="2" customFormat="1" ht="24.15" customHeight="1">
      <c r="A269" s="38"/>
      <c r="B269" s="39"/>
      <c r="C269" s="223" t="s">
        <v>910</v>
      </c>
      <c r="D269" s="223" t="s">
        <v>231</v>
      </c>
      <c r="E269" s="224" t="s">
        <v>911</v>
      </c>
      <c r="F269" s="225" t="s">
        <v>912</v>
      </c>
      <c r="G269" s="226" t="s">
        <v>162</v>
      </c>
      <c r="H269" s="227">
        <v>3</v>
      </c>
      <c r="I269" s="228"/>
      <c r="J269" s="229">
        <f>ROUND(I269*H269,2)</f>
        <v>0</v>
      </c>
      <c r="K269" s="225" t="s">
        <v>128</v>
      </c>
      <c r="L269" s="230"/>
      <c r="M269" s="231" t="s">
        <v>19</v>
      </c>
      <c r="N269" s="232" t="s">
        <v>43</v>
      </c>
      <c r="O269" s="84"/>
      <c r="P269" s="212">
        <f>O269*H269</f>
        <v>0</v>
      </c>
      <c r="Q269" s="212">
        <v>0.00020000000000000001</v>
      </c>
      <c r="R269" s="212">
        <f>Q269*H269</f>
        <v>0.00060000000000000006</v>
      </c>
      <c r="S269" s="212">
        <v>0</v>
      </c>
      <c r="T269" s="212">
        <f>S269*H269</f>
        <v>0</v>
      </c>
      <c r="U269" s="213" t="s">
        <v>19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4" t="s">
        <v>234</v>
      </c>
      <c r="AT269" s="214" t="s">
        <v>231</v>
      </c>
      <c r="AU269" s="214" t="s">
        <v>82</v>
      </c>
      <c r="AY269" s="17" t="s">
        <v>121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7" t="s">
        <v>80</v>
      </c>
      <c r="BK269" s="215">
        <f>ROUND(I269*H269,2)</f>
        <v>0</v>
      </c>
      <c r="BL269" s="17" t="s">
        <v>129</v>
      </c>
      <c r="BM269" s="214" t="s">
        <v>913</v>
      </c>
    </row>
    <row r="270" s="2" customFormat="1">
      <c r="A270" s="38"/>
      <c r="B270" s="39"/>
      <c r="C270" s="40"/>
      <c r="D270" s="216" t="s">
        <v>131</v>
      </c>
      <c r="E270" s="40"/>
      <c r="F270" s="217" t="s">
        <v>912</v>
      </c>
      <c r="G270" s="40"/>
      <c r="H270" s="40"/>
      <c r="I270" s="218"/>
      <c r="J270" s="40"/>
      <c r="K270" s="40"/>
      <c r="L270" s="44"/>
      <c r="M270" s="219"/>
      <c r="N270" s="220"/>
      <c r="O270" s="84"/>
      <c r="P270" s="84"/>
      <c r="Q270" s="84"/>
      <c r="R270" s="84"/>
      <c r="S270" s="84"/>
      <c r="T270" s="84"/>
      <c r="U270" s="85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131</v>
      </c>
      <c r="AU270" s="17" t="s">
        <v>82</v>
      </c>
    </row>
    <row r="271" s="13" customFormat="1">
      <c r="A271" s="13"/>
      <c r="B271" s="233"/>
      <c r="C271" s="234"/>
      <c r="D271" s="216" t="s">
        <v>236</v>
      </c>
      <c r="E271" s="234"/>
      <c r="F271" s="235" t="s">
        <v>882</v>
      </c>
      <c r="G271" s="234"/>
      <c r="H271" s="236">
        <v>3</v>
      </c>
      <c r="I271" s="237"/>
      <c r="J271" s="234"/>
      <c r="K271" s="234"/>
      <c r="L271" s="238"/>
      <c r="M271" s="239"/>
      <c r="N271" s="240"/>
      <c r="O271" s="240"/>
      <c r="P271" s="240"/>
      <c r="Q271" s="240"/>
      <c r="R271" s="240"/>
      <c r="S271" s="240"/>
      <c r="T271" s="240"/>
      <c r="U271" s="241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236</v>
      </c>
      <c r="AU271" s="242" t="s">
        <v>82</v>
      </c>
      <c r="AV271" s="13" t="s">
        <v>82</v>
      </c>
      <c r="AW271" s="13" t="s">
        <v>4</v>
      </c>
      <c r="AX271" s="13" t="s">
        <v>80</v>
      </c>
      <c r="AY271" s="242" t="s">
        <v>121</v>
      </c>
    </row>
    <row r="272" s="2" customFormat="1" ht="24.15" customHeight="1">
      <c r="A272" s="38"/>
      <c r="B272" s="39"/>
      <c r="C272" s="223" t="s">
        <v>914</v>
      </c>
      <c r="D272" s="223" t="s">
        <v>231</v>
      </c>
      <c r="E272" s="224" t="s">
        <v>915</v>
      </c>
      <c r="F272" s="225" t="s">
        <v>916</v>
      </c>
      <c r="G272" s="226" t="s">
        <v>162</v>
      </c>
      <c r="H272" s="227">
        <v>2</v>
      </c>
      <c r="I272" s="228"/>
      <c r="J272" s="229">
        <f>ROUND(I272*H272,2)</f>
        <v>0</v>
      </c>
      <c r="K272" s="225" t="s">
        <v>128</v>
      </c>
      <c r="L272" s="230"/>
      <c r="M272" s="231" t="s">
        <v>19</v>
      </c>
      <c r="N272" s="232" t="s">
        <v>43</v>
      </c>
      <c r="O272" s="84"/>
      <c r="P272" s="212">
        <f>O272*H272</f>
        <v>0</v>
      </c>
      <c r="Q272" s="212">
        <v>0.00025000000000000001</v>
      </c>
      <c r="R272" s="212">
        <f>Q272*H272</f>
        <v>0.00050000000000000001</v>
      </c>
      <c r="S272" s="212">
        <v>0</v>
      </c>
      <c r="T272" s="212">
        <f>S272*H272</f>
        <v>0</v>
      </c>
      <c r="U272" s="213" t="s">
        <v>19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4" t="s">
        <v>234</v>
      </c>
      <c r="AT272" s="214" t="s">
        <v>231</v>
      </c>
      <c r="AU272" s="214" t="s">
        <v>82</v>
      </c>
      <c r="AY272" s="17" t="s">
        <v>121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80</v>
      </c>
      <c r="BK272" s="215">
        <f>ROUND(I272*H272,2)</f>
        <v>0</v>
      </c>
      <c r="BL272" s="17" t="s">
        <v>129</v>
      </c>
      <c r="BM272" s="214" t="s">
        <v>917</v>
      </c>
    </row>
    <row r="273" s="2" customFormat="1">
      <c r="A273" s="38"/>
      <c r="B273" s="39"/>
      <c r="C273" s="40"/>
      <c r="D273" s="216" t="s">
        <v>131</v>
      </c>
      <c r="E273" s="40"/>
      <c r="F273" s="217" t="s">
        <v>916</v>
      </c>
      <c r="G273" s="40"/>
      <c r="H273" s="40"/>
      <c r="I273" s="218"/>
      <c r="J273" s="40"/>
      <c r="K273" s="40"/>
      <c r="L273" s="44"/>
      <c r="M273" s="219"/>
      <c r="N273" s="220"/>
      <c r="O273" s="84"/>
      <c r="P273" s="84"/>
      <c r="Q273" s="84"/>
      <c r="R273" s="84"/>
      <c r="S273" s="84"/>
      <c r="T273" s="84"/>
      <c r="U273" s="85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131</v>
      </c>
      <c r="AU273" s="17" t="s">
        <v>82</v>
      </c>
    </row>
    <row r="274" s="13" customFormat="1">
      <c r="A274" s="13"/>
      <c r="B274" s="233"/>
      <c r="C274" s="234"/>
      <c r="D274" s="216" t="s">
        <v>236</v>
      </c>
      <c r="E274" s="234"/>
      <c r="F274" s="235" t="s">
        <v>895</v>
      </c>
      <c r="G274" s="234"/>
      <c r="H274" s="236">
        <v>2</v>
      </c>
      <c r="I274" s="237"/>
      <c r="J274" s="234"/>
      <c r="K274" s="234"/>
      <c r="L274" s="238"/>
      <c r="M274" s="239"/>
      <c r="N274" s="240"/>
      <c r="O274" s="240"/>
      <c r="P274" s="240"/>
      <c r="Q274" s="240"/>
      <c r="R274" s="240"/>
      <c r="S274" s="240"/>
      <c r="T274" s="240"/>
      <c r="U274" s="241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236</v>
      </c>
      <c r="AU274" s="242" t="s">
        <v>82</v>
      </c>
      <c r="AV274" s="13" t="s">
        <v>82</v>
      </c>
      <c r="AW274" s="13" t="s">
        <v>4</v>
      </c>
      <c r="AX274" s="13" t="s">
        <v>80</v>
      </c>
      <c r="AY274" s="242" t="s">
        <v>121</v>
      </c>
    </row>
    <row r="275" s="2" customFormat="1" ht="16.5" customHeight="1">
      <c r="A275" s="38"/>
      <c r="B275" s="39"/>
      <c r="C275" s="203" t="s">
        <v>918</v>
      </c>
      <c r="D275" s="203" t="s">
        <v>124</v>
      </c>
      <c r="E275" s="204" t="s">
        <v>919</v>
      </c>
      <c r="F275" s="205" t="s">
        <v>920</v>
      </c>
      <c r="G275" s="206" t="s">
        <v>162</v>
      </c>
      <c r="H275" s="207">
        <v>22.856999999999999</v>
      </c>
      <c r="I275" s="208"/>
      <c r="J275" s="209">
        <f>ROUND(I275*H275,2)</f>
        <v>0</v>
      </c>
      <c r="K275" s="205" t="s">
        <v>128</v>
      </c>
      <c r="L275" s="44"/>
      <c r="M275" s="210" t="s">
        <v>19</v>
      </c>
      <c r="N275" s="211" t="s">
        <v>43</v>
      </c>
      <c r="O275" s="84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2">
        <f>S275*H275</f>
        <v>0</v>
      </c>
      <c r="U275" s="213" t="s">
        <v>19</v>
      </c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4" t="s">
        <v>129</v>
      </c>
      <c r="AT275" s="214" t="s">
        <v>124</v>
      </c>
      <c r="AU275" s="214" t="s">
        <v>82</v>
      </c>
      <c r="AY275" s="17" t="s">
        <v>121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7" t="s">
        <v>80</v>
      </c>
      <c r="BK275" s="215">
        <f>ROUND(I275*H275,2)</f>
        <v>0</v>
      </c>
      <c r="BL275" s="17" t="s">
        <v>129</v>
      </c>
      <c r="BM275" s="214" t="s">
        <v>921</v>
      </c>
    </row>
    <row r="276" s="2" customFormat="1">
      <c r="A276" s="38"/>
      <c r="B276" s="39"/>
      <c r="C276" s="40"/>
      <c r="D276" s="216" t="s">
        <v>131</v>
      </c>
      <c r="E276" s="40"/>
      <c r="F276" s="217" t="s">
        <v>922</v>
      </c>
      <c r="G276" s="40"/>
      <c r="H276" s="40"/>
      <c r="I276" s="218"/>
      <c r="J276" s="40"/>
      <c r="K276" s="40"/>
      <c r="L276" s="44"/>
      <c r="M276" s="219"/>
      <c r="N276" s="220"/>
      <c r="O276" s="84"/>
      <c r="P276" s="84"/>
      <c r="Q276" s="84"/>
      <c r="R276" s="84"/>
      <c r="S276" s="84"/>
      <c r="T276" s="84"/>
      <c r="U276" s="85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131</v>
      </c>
      <c r="AU276" s="17" t="s">
        <v>82</v>
      </c>
    </row>
    <row r="277" s="2" customFormat="1">
      <c r="A277" s="38"/>
      <c r="B277" s="39"/>
      <c r="C277" s="40"/>
      <c r="D277" s="221" t="s">
        <v>133</v>
      </c>
      <c r="E277" s="40"/>
      <c r="F277" s="222" t="s">
        <v>923</v>
      </c>
      <c r="G277" s="40"/>
      <c r="H277" s="40"/>
      <c r="I277" s="218"/>
      <c r="J277" s="40"/>
      <c r="K277" s="40"/>
      <c r="L277" s="44"/>
      <c r="M277" s="219"/>
      <c r="N277" s="220"/>
      <c r="O277" s="84"/>
      <c r="P277" s="84"/>
      <c r="Q277" s="84"/>
      <c r="R277" s="84"/>
      <c r="S277" s="84"/>
      <c r="T277" s="84"/>
      <c r="U277" s="85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133</v>
      </c>
      <c r="AU277" s="17" t="s">
        <v>82</v>
      </c>
    </row>
    <row r="278" s="2" customFormat="1" ht="16.5" customHeight="1">
      <c r="A278" s="38"/>
      <c r="B278" s="39"/>
      <c r="C278" s="223" t="s">
        <v>924</v>
      </c>
      <c r="D278" s="223" t="s">
        <v>231</v>
      </c>
      <c r="E278" s="224" t="s">
        <v>925</v>
      </c>
      <c r="F278" s="225" t="s">
        <v>926</v>
      </c>
      <c r="G278" s="226" t="s">
        <v>162</v>
      </c>
      <c r="H278" s="227">
        <v>3</v>
      </c>
      <c r="I278" s="228"/>
      <c r="J278" s="229">
        <f>ROUND(I278*H278,2)</f>
        <v>0</v>
      </c>
      <c r="K278" s="225" t="s">
        <v>128</v>
      </c>
      <c r="L278" s="230"/>
      <c r="M278" s="231" t="s">
        <v>19</v>
      </c>
      <c r="N278" s="232" t="s">
        <v>43</v>
      </c>
      <c r="O278" s="84"/>
      <c r="P278" s="212">
        <f>O278*H278</f>
        <v>0</v>
      </c>
      <c r="Q278" s="212">
        <v>8.0000000000000007E-05</v>
      </c>
      <c r="R278" s="212">
        <f>Q278*H278</f>
        <v>0.00024000000000000003</v>
      </c>
      <c r="S278" s="212">
        <v>0</v>
      </c>
      <c r="T278" s="212">
        <f>S278*H278</f>
        <v>0</v>
      </c>
      <c r="U278" s="213" t="s">
        <v>19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4" t="s">
        <v>234</v>
      </c>
      <c r="AT278" s="214" t="s">
        <v>231</v>
      </c>
      <c r="AU278" s="214" t="s">
        <v>82</v>
      </c>
      <c r="AY278" s="17" t="s">
        <v>121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80</v>
      </c>
      <c r="BK278" s="215">
        <f>ROUND(I278*H278,2)</f>
        <v>0</v>
      </c>
      <c r="BL278" s="17" t="s">
        <v>129</v>
      </c>
      <c r="BM278" s="214" t="s">
        <v>927</v>
      </c>
    </row>
    <row r="279" s="2" customFormat="1">
      <c r="A279" s="38"/>
      <c r="B279" s="39"/>
      <c r="C279" s="40"/>
      <c r="D279" s="216" t="s">
        <v>131</v>
      </c>
      <c r="E279" s="40"/>
      <c r="F279" s="217" t="s">
        <v>926</v>
      </c>
      <c r="G279" s="40"/>
      <c r="H279" s="40"/>
      <c r="I279" s="218"/>
      <c r="J279" s="40"/>
      <c r="K279" s="40"/>
      <c r="L279" s="44"/>
      <c r="M279" s="219"/>
      <c r="N279" s="220"/>
      <c r="O279" s="84"/>
      <c r="P279" s="84"/>
      <c r="Q279" s="84"/>
      <c r="R279" s="84"/>
      <c r="S279" s="84"/>
      <c r="T279" s="84"/>
      <c r="U279" s="85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131</v>
      </c>
      <c r="AU279" s="17" t="s">
        <v>82</v>
      </c>
    </row>
    <row r="280" s="13" customFormat="1">
      <c r="A280" s="13"/>
      <c r="B280" s="233"/>
      <c r="C280" s="234"/>
      <c r="D280" s="216" t="s">
        <v>236</v>
      </c>
      <c r="E280" s="234"/>
      <c r="F280" s="235" t="s">
        <v>882</v>
      </c>
      <c r="G280" s="234"/>
      <c r="H280" s="236">
        <v>3</v>
      </c>
      <c r="I280" s="237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0"/>
      <c r="U280" s="241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236</v>
      </c>
      <c r="AU280" s="242" t="s">
        <v>82</v>
      </c>
      <c r="AV280" s="13" t="s">
        <v>82</v>
      </c>
      <c r="AW280" s="13" t="s">
        <v>4</v>
      </c>
      <c r="AX280" s="13" t="s">
        <v>80</v>
      </c>
      <c r="AY280" s="242" t="s">
        <v>121</v>
      </c>
    </row>
    <row r="281" s="2" customFormat="1" ht="16.5" customHeight="1">
      <c r="A281" s="38"/>
      <c r="B281" s="39"/>
      <c r="C281" s="223" t="s">
        <v>928</v>
      </c>
      <c r="D281" s="223" t="s">
        <v>231</v>
      </c>
      <c r="E281" s="224" t="s">
        <v>929</v>
      </c>
      <c r="F281" s="225" t="s">
        <v>930</v>
      </c>
      <c r="G281" s="226" t="s">
        <v>162</v>
      </c>
      <c r="H281" s="227">
        <v>15</v>
      </c>
      <c r="I281" s="228"/>
      <c r="J281" s="229">
        <f>ROUND(I281*H281,2)</f>
        <v>0</v>
      </c>
      <c r="K281" s="225" t="s">
        <v>128</v>
      </c>
      <c r="L281" s="230"/>
      <c r="M281" s="231" t="s">
        <v>19</v>
      </c>
      <c r="N281" s="232" t="s">
        <v>43</v>
      </c>
      <c r="O281" s="84"/>
      <c r="P281" s="212">
        <f>O281*H281</f>
        <v>0</v>
      </c>
      <c r="Q281" s="212">
        <v>0.00010000000000000001</v>
      </c>
      <c r="R281" s="212">
        <f>Q281*H281</f>
        <v>0.0015</v>
      </c>
      <c r="S281" s="212">
        <v>0</v>
      </c>
      <c r="T281" s="212">
        <f>S281*H281</f>
        <v>0</v>
      </c>
      <c r="U281" s="213" t="s">
        <v>19</v>
      </c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4" t="s">
        <v>234</v>
      </c>
      <c r="AT281" s="214" t="s">
        <v>231</v>
      </c>
      <c r="AU281" s="214" t="s">
        <v>82</v>
      </c>
      <c r="AY281" s="17" t="s">
        <v>121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80</v>
      </c>
      <c r="BK281" s="215">
        <f>ROUND(I281*H281,2)</f>
        <v>0</v>
      </c>
      <c r="BL281" s="17" t="s">
        <v>129</v>
      </c>
      <c r="BM281" s="214" t="s">
        <v>931</v>
      </c>
    </row>
    <row r="282" s="2" customFormat="1">
      <c r="A282" s="38"/>
      <c r="B282" s="39"/>
      <c r="C282" s="40"/>
      <c r="D282" s="216" t="s">
        <v>131</v>
      </c>
      <c r="E282" s="40"/>
      <c r="F282" s="217" t="s">
        <v>930</v>
      </c>
      <c r="G282" s="40"/>
      <c r="H282" s="40"/>
      <c r="I282" s="218"/>
      <c r="J282" s="40"/>
      <c r="K282" s="40"/>
      <c r="L282" s="44"/>
      <c r="M282" s="219"/>
      <c r="N282" s="220"/>
      <c r="O282" s="84"/>
      <c r="P282" s="84"/>
      <c r="Q282" s="84"/>
      <c r="R282" s="84"/>
      <c r="S282" s="84"/>
      <c r="T282" s="84"/>
      <c r="U282" s="85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131</v>
      </c>
      <c r="AU282" s="17" t="s">
        <v>82</v>
      </c>
    </row>
    <row r="283" s="13" customFormat="1">
      <c r="A283" s="13"/>
      <c r="B283" s="233"/>
      <c r="C283" s="234"/>
      <c r="D283" s="216" t="s">
        <v>236</v>
      </c>
      <c r="E283" s="234"/>
      <c r="F283" s="235" t="s">
        <v>887</v>
      </c>
      <c r="G283" s="234"/>
      <c r="H283" s="236">
        <v>15</v>
      </c>
      <c r="I283" s="237"/>
      <c r="J283" s="234"/>
      <c r="K283" s="234"/>
      <c r="L283" s="238"/>
      <c r="M283" s="239"/>
      <c r="N283" s="240"/>
      <c r="O283" s="240"/>
      <c r="P283" s="240"/>
      <c r="Q283" s="240"/>
      <c r="R283" s="240"/>
      <c r="S283" s="240"/>
      <c r="T283" s="240"/>
      <c r="U283" s="241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236</v>
      </c>
      <c r="AU283" s="242" t="s">
        <v>82</v>
      </c>
      <c r="AV283" s="13" t="s">
        <v>82</v>
      </c>
      <c r="AW283" s="13" t="s">
        <v>4</v>
      </c>
      <c r="AX283" s="13" t="s">
        <v>80</v>
      </c>
      <c r="AY283" s="242" t="s">
        <v>121</v>
      </c>
    </row>
    <row r="284" s="2" customFormat="1" ht="16.5" customHeight="1">
      <c r="A284" s="38"/>
      <c r="B284" s="39"/>
      <c r="C284" s="223" t="s">
        <v>932</v>
      </c>
      <c r="D284" s="223" t="s">
        <v>231</v>
      </c>
      <c r="E284" s="224" t="s">
        <v>933</v>
      </c>
      <c r="F284" s="225" t="s">
        <v>934</v>
      </c>
      <c r="G284" s="226" t="s">
        <v>162</v>
      </c>
      <c r="H284" s="227">
        <v>3</v>
      </c>
      <c r="I284" s="228"/>
      <c r="J284" s="229">
        <f>ROUND(I284*H284,2)</f>
        <v>0</v>
      </c>
      <c r="K284" s="225" t="s">
        <v>128</v>
      </c>
      <c r="L284" s="230"/>
      <c r="M284" s="231" t="s">
        <v>19</v>
      </c>
      <c r="N284" s="232" t="s">
        <v>43</v>
      </c>
      <c r="O284" s="84"/>
      <c r="P284" s="212">
        <f>O284*H284</f>
        <v>0</v>
      </c>
      <c r="Q284" s="212">
        <v>0.00013999999999999999</v>
      </c>
      <c r="R284" s="212">
        <f>Q284*H284</f>
        <v>0.00041999999999999996</v>
      </c>
      <c r="S284" s="212">
        <v>0</v>
      </c>
      <c r="T284" s="212">
        <f>S284*H284</f>
        <v>0</v>
      </c>
      <c r="U284" s="213" t="s">
        <v>19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4" t="s">
        <v>234</v>
      </c>
      <c r="AT284" s="214" t="s">
        <v>231</v>
      </c>
      <c r="AU284" s="214" t="s">
        <v>82</v>
      </c>
      <c r="AY284" s="17" t="s">
        <v>121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7" t="s">
        <v>80</v>
      </c>
      <c r="BK284" s="215">
        <f>ROUND(I284*H284,2)</f>
        <v>0</v>
      </c>
      <c r="BL284" s="17" t="s">
        <v>129</v>
      </c>
      <c r="BM284" s="214" t="s">
        <v>935</v>
      </c>
    </row>
    <row r="285" s="2" customFormat="1">
      <c r="A285" s="38"/>
      <c r="B285" s="39"/>
      <c r="C285" s="40"/>
      <c r="D285" s="216" t="s">
        <v>131</v>
      </c>
      <c r="E285" s="40"/>
      <c r="F285" s="217" t="s">
        <v>934</v>
      </c>
      <c r="G285" s="40"/>
      <c r="H285" s="40"/>
      <c r="I285" s="218"/>
      <c r="J285" s="40"/>
      <c r="K285" s="40"/>
      <c r="L285" s="44"/>
      <c r="M285" s="219"/>
      <c r="N285" s="220"/>
      <c r="O285" s="84"/>
      <c r="P285" s="84"/>
      <c r="Q285" s="84"/>
      <c r="R285" s="84"/>
      <c r="S285" s="84"/>
      <c r="T285" s="84"/>
      <c r="U285" s="85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131</v>
      </c>
      <c r="AU285" s="17" t="s">
        <v>82</v>
      </c>
    </row>
    <row r="286" s="13" customFormat="1">
      <c r="A286" s="13"/>
      <c r="B286" s="233"/>
      <c r="C286" s="234"/>
      <c r="D286" s="216" t="s">
        <v>236</v>
      </c>
      <c r="E286" s="234"/>
      <c r="F286" s="235" t="s">
        <v>882</v>
      </c>
      <c r="G286" s="234"/>
      <c r="H286" s="236">
        <v>3</v>
      </c>
      <c r="I286" s="237"/>
      <c r="J286" s="234"/>
      <c r="K286" s="234"/>
      <c r="L286" s="238"/>
      <c r="M286" s="239"/>
      <c r="N286" s="240"/>
      <c r="O286" s="240"/>
      <c r="P286" s="240"/>
      <c r="Q286" s="240"/>
      <c r="R286" s="240"/>
      <c r="S286" s="240"/>
      <c r="T286" s="240"/>
      <c r="U286" s="241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236</v>
      </c>
      <c r="AU286" s="242" t="s">
        <v>82</v>
      </c>
      <c r="AV286" s="13" t="s">
        <v>82</v>
      </c>
      <c r="AW286" s="13" t="s">
        <v>4</v>
      </c>
      <c r="AX286" s="13" t="s">
        <v>80</v>
      </c>
      <c r="AY286" s="242" t="s">
        <v>121</v>
      </c>
    </row>
    <row r="287" s="2" customFormat="1" ht="16.5" customHeight="1">
      <c r="A287" s="38"/>
      <c r="B287" s="39"/>
      <c r="C287" s="223" t="s">
        <v>936</v>
      </c>
      <c r="D287" s="223" t="s">
        <v>231</v>
      </c>
      <c r="E287" s="224" t="s">
        <v>937</v>
      </c>
      <c r="F287" s="225" t="s">
        <v>938</v>
      </c>
      <c r="G287" s="226" t="s">
        <v>162</v>
      </c>
      <c r="H287" s="227">
        <v>3</v>
      </c>
      <c r="I287" s="228"/>
      <c r="J287" s="229">
        <f>ROUND(I287*H287,2)</f>
        <v>0</v>
      </c>
      <c r="K287" s="225" t="s">
        <v>128</v>
      </c>
      <c r="L287" s="230"/>
      <c r="M287" s="231" t="s">
        <v>19</v>
      </c>
      <c r="N287" s="232" t="s">
        <v>43</v>
      </c>
      <c r="O287" s="84"/>
      <c r="P287" s="212">
        <f>O287*H287</f>
        <v>0</v>
      </c>
      <c r="Q287" s="212">
        <v>0.00018000000000000001</v>
      </c>
      <c r="R287" s="212">
        <f>Q287*H287</f>
        <v>0.00054000000000000001</v>
      </c>
      <c r="S287" s="212">
        <v>0</v>
      </c>
      <c r="T287" s="212">
        <f>S287*H287</f>
        <v>0</v>
      </c>
      <c r="U287" s="213" t="s">
        <v>19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4" t="s">
        <v>234</v>
      </c>
      <c r="AT287" s="214" t="s">
        <v>231</v>
      </c>
      <c r="AU287" s="214" t="s">
        <v>82</v>
      </c>
      <c r="AY287" s="17" t="s">
        <v>121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80</v>
      </c>
      <c r="BK287" s="215">
        <f>ROUND(I287*H287,2)</f>
        <v>0</v>
      </c>
      <c r="BL287" s="17" t="s">
        <v>129</v>
      </c>
      <c r="BM287" s="214" t="s">
        <v>939</v>
      </c>
    </row>
    <row r="288" s="2" customFormat="1">
      <c r="A288" s="38"/>
      <c r="B288" s="39"/>
      <c r="C288" s="40"/>
      <c r="D288" s="216" t="s">
        <v>131</v>
      </c>
      <c r="E288" s="40"/>
      <c r="F288" s="217" t="s">
        <v>938</v>
      </c>
      <c r="G288" s="40"/>
      <c r="H288" s="40"/>
      <c r="I288" s="218"/>
      <c r="J288" s="40"/>
      <c r="K288" s="40"/>
      <c r="L288" s="44"/>
      <c r="M288" s="219"/>
      <c r="N288" s="220"/>
      <c r="O288" s="84"/>
      <c r="P288" s="84"/>
      <c r="Q288" s="84"/>
      <c r="R288" s="84"/>
      <c r="S288" s="84"/>
      <c r="T288" s="84"/>
      <c r="U288" s="85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131</v>
      </c>
      <c r="AU288" s="17" t="s">
        <v>82</v>
      </c>
    </row>
    <row r="289" s="13" customFormat="1">
      <c r="A289" s="13"/>
      <c r="B289" s="233"/>
      <c r="C289" s="234"/>
      <c r="D289" s="216" t="s">
        <v>236</v>
      </c>
      <c r="E289" s="234"/>
      <c r="F289" s="235" t="s">
        <v>882</v>
      </c>
      <c r="G289" s="234"/>
      <c r="H289" s="236">
        <v>3</v>
      </c>
      <c r="I289" s="237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0"/>
      <c r="U289" s="241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236</v>
      </c>
      <c r="AU289" s="242" t="s">
        <v>82</v>
      </c>
      <c r="AV289" s="13" t="s">
        <v>82</v>
      </c>
      <c r="AW289" s="13" t="s">
        <v>4</v>
      </c>
      <c r="AX289" s="13" t="s">
        <v>80</v>
      </c>
      <c r="AY289" s="242" t="s">
        <v>121</v>
      </c>
    </row>
    <row r="290" s="2" customFormat="1" ht="16.5" customHeight="1">
      <c r="A290" s="38"/>
      <c r="B290" s="39"/>
      <c r="C290" s="203" t="s">
        <v>940</v>
      </c>
      <c r="D290" s="203" t="s">
        <v>124</v>
      </c>
      <c r="E290" s="204" t="s">
        <v>941</v>
      </c>
      <c r="F290" s="205" t="s">
        <v>942</v>
      </c>
      <c r="G290" s="206" t="s">
        <v>162</v>
      </c>
      <c r="H290" s="207">
        <v>42.856999999999999</v>
      </c>
      <c r="I290" s="208"/>
      <c r="J290" s="209">
        <f>ROUND(I290*H290,2)</f>
        <v>0</v>
      </c>
      <c r="K290" s="205" t="s">
        <v>128</v>
      </c>
      <c r="L290" s="44"/>
      <c r="M290" s="210" t="s">
        <v>19</v>
      </c>
      <c r="N290" s="211" t="s">
        <v>43</v>
      </c>
      <c r="O290" s="84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2">
        <f>S290*H290</f>
        <v>0</v>
      </c>
      <c r="U290" s="213" t="s">
        <v>19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4" t="s">
        <v>129</v>
      </c>
      <c r="AT290" s="214" t="s">
        <v>124</v>
      </c>
      <c r="AU290" s="214" t="s">
        <v>82</v>
      </c>
      <c r="AY290" s="17" t="s">
        <v>121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80</v>
      </c>
      <c r="BK290" s="215">
        <f>ROUND(I290*H290,2)</f>
        <v>0</v>
      </c>
      <c r="BL290" s="17" t="s">
        <v>129</v>
      </c>
      <c r="BM290" s="214" t="s">
        <v>943</v>
      </c>
    </row>
    <row r="291" s="2" customFormat="1">
      <c r="A291" s="38"/>
      <c r="B291" s="39"/>
      <c r="C291" s="40"/>
      <c r="D291" s="216" t="s">
        <v>131</v>
      </c>
      <c r="E291" s="40"/>
      <c r="F291" s="217" t="s">
        <v>944</v>
      </c>
      <c r="G291" s="40"/>
      <c r="H291" s="40"/>
      <c r="I291" s="218"/>
      <c r="J291" s="40"/>
      <c r="K291" s="40"/>
      <c r="L291" s="44"/>
      <c r="M291" s="219"/>
      <c r="N291" s="220"/>
      <c r="O291" s="84"/>
      <c r="P291" s="84"/>
      <c r="Q291" s="84"/>
      <c r="R291" s="84"/>
      <c r="S291" s="84"/>
      <c r="T291" s="84"/>
      <c r="U291" s="85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131</v>
      </c>
      <c r="AU291" s="17" t="s">
        <v>82</v>
      </c>
    </row>
    <row r="292" s="2" customFormat="1">
      <c r="A292" s="38"/>
      <c r="B292" s="39"/>
      <c r="C292" s="40"/>
      <c r="D292" s="221" t="s">
        <v>133</v>
      </c>
      <c r="E292" s="40"/>
      <c r="F292" s="222" t="s">
        <v>945</v>
      </c>
      <c r="G292" s="40"/>
      <c r="H292" s="40"/>
      <c r="I292" s="218"/>
      <c r="J292" s="40"/>
      <c r="K292" s="40"/>
      <c r="L292" s="44"/>
      <c r="M292" s="219"/>
      <c r="N292" s="220"/>
      <c r="O292" s="84"/>
      <c r="P292" s="84"/>
      <c r="Q292" s="84"/>
      <c r="R292" s="84"/>
      <c r="S292" s="84"/>
      <c r="T292" s="84"/>
      <c r="U292" s="85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133</v>
      </c>
      <c r="AU292" s="17" t="s">
        <v>82</v>
      </c>
    </row>
    <row r="293" s="2" customFormat="1" ht="16.5" customHeight="1">
      <c r="A293" s="38"/>
      <c r="B293" s="39"/>
      <c r="C293" s="223" t="s">
        <v>946</v>
      </c>
      <c r="D293" s="223" t="s">
        <v>231</v>
      </c>
      <c r="E293" s="224" t="s">
        <v>947</v>
      </c>
      <c r="F293" s="225" t="s">
        <v>948</v>
      </c>
      <c r="G293" s="226" t="s">
        <v>162</v>
      </c>
      <c r="H293" s="227">
        <v>10</v>
      </c>
      <c r="I293" s="228"/>
      <c r="J293" s="229">
        <f>ROUND(I293*H293,2)</f>
        <v>0</v>
      </c>
      <c r="K293" s="225" t="s">
        <v>128</v>
      </c>
      <c r="L293" s="230"/>
      <c r="M293" s="231" t="s">
        <v>19</v>
      </c>
      <c r="N293" s="232" t="s">
        <v>43</v>
      </c>
      <c r="O293" s="84"/>
      <c r="P293" s="212">
        <f>O293*H293</f>
        <v>0</v>
      </c>
      <c r="Q293" s="212">
        <v>6.9999999999999994E-05</v>
      </c>
      <c r="R293" s="212">
        <f>Q293*H293</f>
        <v>0.00069999999999999988</v>
      </c>
      <c r="S293" s="212">
        <v>0</v>
      </c>
      <c r="T293" s="212">
        <f>S293*H293</f>
        <v>0</v>
      </c>
      <c r="U293" s="213" t="s">
        <v>19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4" t="s">
        <v>234</v>
      </c>
      <c r="AT293" s="214" t="s">
        <v>231</v>
      </c>
      <c r="AU293" s="214" t="s">
        <v>82</v>
      </c>
      <c r="AY293" s="17" t="s">
        <v>121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80</v>
      </c>
      <c r="BK293" s="215">
        <f>ROUND(I293*H293,2)</f>
        <v>0</v>
      </c>
      <c r="BL293" s="17" t="s">
        <v>129</v>
      </c>
      <c r="BM293" s="214" t="s">
        <v>949</v>
      </c>
    </row>
    <row r="294" s="2" customFormat="1">
      <c r="A294" s="38"/>
      <c r="B294" s="39"/>
      <c r="C294" s="40"/>
      <c r="D294" s="216" t="s">
        <v>131</v>
      </c>
      <c r="E294" s="40"/>
      <c r="F294" s="217" t="s">
        <v>948</v>
      </c>
      <c r="G294" s="40"/>
      <c r="H294" s="40"/>
      <c r="I294" s="218"/>
      <c r="J294" s="40"/>
      <c r="K294" s="40"/>
      <c r="L294" s="44"/>
      <c r="M294" s="219"/>
      <c r="N294" s="220"/>
      <c r="O294" s="84"/>
      <c r="P294" s="84"/>
      <c r="Q294" s="84"/>
      <c r="R294" s="84"/>
      <c r="S294" s="84"/>
      <c r="T294" s="84"/>
      <c r="U294" s="85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131</v>
      </c>
      <c r="AU294" s="17" t="s">
        <v>82</v>
      </c>
    </row>
    <row r="295" s="13" customFormat="1">
      <c r="A295" s="13"/>
      <c r="B295" s="233"/>
      <c r="C295" s="234"/>
      <c r="D295" s="216" t="s">
        <v>236</v>
      </c>
      <c r="E295" s="234"/>
      <c r="F295" s="235" t="s">
        <v>950</v>
      </c>
      <c r="G295" s="234"/>
      <c r="H295" s="236">
        <v>10</v>
      </c>
      <c r="I295" s="237"/>
      <c r="J295" s="234"/>
      <c r="K295" s="234"/>
      <c r="L295" s="238"/>
      <c r="M295" s="239"/>
      <c r="N295" s="240"/>
      <c r="O295" s="240"/>
      <c r="P295" s="240"/>
      <c r="Q295" s="240"/>
      <c r="R295" s="240"/>
      <c r="S295" s="240"/>
      <c r="T295" s="240"/>
      <c r="U295" s="241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236</v>
      </c>
      <c r="AU295" s="242" t="s">
        <v>82</v>
      </c>
      <c r="AV295" s="13" t="s">
        <v>82</v>
      </c>
      <c r="AW295" s="13" t="s">
        <v>4</v>
      </c>
      <c r="AX295" s="13" t="s">
        <v>80</v>
      </c>
      <c r="AY295" s="242" t="s">
        <v>121</v>
      </c>
    </row>
    <row r="296" s="2" customFormat="1" ht="16.5" customHeight="1">
      <c r="A296" s="38"/>
      <c r="B296" s="39"/>
      <c r="C296" s="223" t="s">
        <v>951</v>
      </c>
      <c r="D296" s="223" t="s">
        <v>231</v>
      </c>
      <c r="E296" s="224" t="s">
        <v>952</v>
      </c>
      <c r="F296" s="225" t="s">
        <v>953</v>
      </c>
      <c r="G296" s="226" t="s">
        <v>162</v>
      </c>
      <c r="H296" s="227">
        <v>20</v>
      </c>
      <c r="I296" s="228"/>
      <c r="J296" s="229">
        <f>ROUND(I296*H296,2)</f>
        <v>0</v>
      </c>
      <c r="K296" s="225" t="s">
        <v>128</v>
      </c>
      <c r="L296" s="230"/>
      <c r="M296" s="231" t="s">
        <v>19</v>
      </c>
      <c r="N296" s="232" t="s">
        <v>43</v>
      </c>
      <c r="O296" s="84"/>
      <c r="P296" s="212">
        <f>O296*H296</f>
        <v>0</v>
      </c>
      <c r="Q296" s="212">
        <v>0.00010000000000000001</v>
      </c>
      <c r="R296" s="212">
        <f>Q296*H296</f>
        <v>0.002</v>
      </c>
      <c r="S296" s="212">
        <v>0</v>
      </c>
      <c r="T296" s="212">
        <f>S296*H296</f>
        <v>0</v>
      </c>
      <c r="U296" s="213" t="s">
        <v>19</v>
      </c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4" t="s">
        <v>234</v>
      </c>
      <c r="AT296" s="214" t="s">
        <v>231</v>
      </c>
      <c r="AU296" s="214" t="s">
        <v>82</v>
      </c>
      <c r="AY296" s="17" t="s">
        <v>121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7" t="s">
        <v>80</v>
      </c>
      <c r="BK296" s="215">
        <f>ROUND(I296*H296,2)</f>
        <v>0</v>
      </c>
      <c r="BL296" s="17" t="s">
        <v>129</v>
      </c>
      <c r="BM296" s="214" t="s">
        <v>954</v>
      </c>
    </row>
    <row r="297" s="2" customFormat="1">
      <c r="A297" s="38"/>
      <c r="B297" s="39"/>
      <c r="C297" s="40"/>
      <c r="D297" s="216" t="s">
        <v>131</v>
      </c>
      <c r="E297" s="40"/>
      <c r="F297" s="217" t="s">
        <v>953</v>
      </c>
      <c r="G297" s="40"/>
      <c r="H297" s="40"/>
      <c r="I297" s="218"/>
      <c r="J297" s="40"/>
      <c r="K297" s="40"/>
      <c r="L297" s="44"/>
      <c r="M297" s="219"/>
      <c r="N297" s="220"/>
      <c r="O297" s="84"/>
      <c r="P297" s="84"/>
      <c r="Q297" s="84"/>
      <c r="R297" s="84"/>
      <c r="S297" s="84"/>
      <c r="T297" s="84"/>
      <c r="U297" s="85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131</v>
      </c>
      <c r="AU297" s="17" t="s">
        <v>82</v>
      </c>
    </row>
    <row r="298" s="13" customFormat="1">
      <c r="A298" s="13"/>
      <c r="B298" s="233"/>
      <c r="C298" s="234"/>
      <c r="D298" s="216" t="s">
        <v>236</v>
      </c>
      <c r="E298" s="234"/>
      <c r="F298" s="235" t="s">
        <v>955</v>
      </c>
      <c r="G298" s="234"/>
      <c r="H298" s="236">
        <v>20</v>
      </c>
      <c r="I298" s="237"/>
      <c r="J298" s="234"/>
      <c r="K298" s="234"/>
      <c r="L298" s="238"/>
      <c r="M298" s="239"/>
      <c r="N298" s="240"/>
      <c r="O298" s="240"/>
      <c r="P298" s="240"/>
      <c r="Q298" s="240"/>
      <c r="R298" s="240"/>
      <c r="S298" s="240"/>
      <c r="T298" s="240"/>
      <c r="U298" s="241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236</v>
      </c>
      <c r="AU298" s="242" t="s">
        <v>82</v>
      </c>
      <c r="AV298" s="13" t="s">
        <v>82</v>
      </c>
      <c r="AW298" s="13" t="s">
        <v>4</v>
      </c>
      <c r="AX298" s="13" t="s">
        <v>80</v>
      </c>
      <c r="AY298" s="242" t="s">
        <v>121</v>
      </c>
    </row>
    <row r="299" s="2" customFormat="1" ht="16.5" customHeight="1">
      <c r="A299" s="38"/>
      <c r="B299" s="39"/>
      <c r="C299" s="223" t="s">
        <v>956</v>
      </c>
      <c r="D299" s="223" t="s">
        <v>231</v>
      </c>
      <c r="E299" s="224" t="s">
        <v>957</v>
      </c>
      <c r="F299" s="225" t="s">
        <v>958</v>
      </c>
      <c r="G299" s="226" t="s">
        <v>162</v>
      </c>
      <c r="H299" s="227">
        <v>10</v>
      </c>
      <c r="I299" s="228"/>
      <c r="J299" s="229">
        <f>ROUND(I299*H299,2)</f>
        <v>0</v>
      </c>
      <c r="K299" s="225" t="s">
        <v>128</v>
      </c>
      <c r="L299" s="230"/>
      <c r="M299" s="231" t="s">
        <v>19</v>
      </c>
      <c r="N299" s="232" t="s">
        <v>43</v>
      </c>
      <c r="O299" s="84"/>
      <c r="P299" s="212">
        <f>O299*H299</f>
        <v>0</v>
      </c>
      <c r="Q299" s="212">
        <v>0.00014999999999999999</v>
      </c>
      <c r="R299" s="212">
        <f>Q299*H299</f>
        <v>0.0014999999999999998</v>
      </c>
      <c r="S299" s="212">
        <v>0</v>
      </c>
      <c r="T299" s="212">
        <f>S299*H299</f>
        <v>0</v>
      </c>
      <c r="U299" s="213" t="s">
        <v>19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4" t="s">
        <v>234</v>
      </c>
      <c r="AT299" s="214" t="s">
        <v>231</v>
      </c>
      <c r="AU299" s="214" t="s">
        <v>82</v>
      </c>
      <c r="AY299" s="17" t="s">
        <v>121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7" t="s">
        <v>80</v>
      </c>
      <c r="BK299" s="215">
        <f>ROUND(I299*H299,2)</f>
        <v>0</v>
      </c>
      <c r="BL299" s="17" t="s">
        <v>129</v>
      </c>
      <c r="BM299" s="214" t="s">
        <v>959</v>
      </c>
    </row>
    <row r="300" s="2" customFormat="1">
      <c r="A300" s="38"/>
      <c r="B300" s="39"/>
      <c r="C300" s="40"/>
      <c r="D300" s="216" t="s">
        <v>131</v>
      </c>
      <c r="E300" s="40"/>
      <c r="F300" s="217" t="s">
        <v>958</v>
      </c>
      <c r="G300" s="40"/>
      <c r="H300" s="40"/>
      <c r="I300" s="218"/>
      <c r="J300" s="40"/>
      <c r="K300" s="40"/>
      <c r="L300" s="44"/>
      <c r="M300" s="219"/>
      <c r="N300" s="220"/>
      <c r="O300" s="84"/>
      <c r="P300" s="84"/>
      <c r="Q300" s="84"/>
      <c r="R300" s="84"/>
      <c r="S300" s="84"/>
      <c r="T300" s="84"/>
      <c r="U300" s="85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131</v>
      </c>
      <c r="AU300" s="17" t="s">
        <v>82</v>
      </c>
    </row>
    <row r="301" s="13" customFormat="1">
      <c r="A301" s="13"/>
      <c r="B301" s="233"/>
      <c r="C301" s="234"/>
      <c r="D301" s="216" t="s">
        <v>236</v>
      </c>
      <c r="E301" s="234"/>
      <c r="F301" s="235" t="s">
        <v>950</v>
      </c>
      <c r="G301" s="234"/>
      <c r="H301" s="236">
        <v>10</v>
      </c>
      <c r="I301" s="237"/>
      <c r="J301" s="234"/>
      <c r="K301" s="234"/>
      <c r="L301" s="238"/>
      <c r="M301" s="239"/>
      <c r="N301" s="240"/>
      <c r="O301" s="240"/>
      <c r="P301" s="240"/>
      <c r="Q301" s="240"/>
      <c r="R301" s="240"/>
      <c r="S301" s="240"/>
      <c r="T301" s="240"/>
      <c r="U301" s="241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236</v>
      </c>
      <c r="AU301" s="242" t="s">
        <v>82</v>
      </c>
      <c r="AV301" s="13" t="s">
        <v>82</v>
      </c>
      <c r="AW301" s="13" t="s">
        <v>4</v>
      </c>
      <c r="AX301" s="13" t="s">
        <v>80</v>
      </c>
      <c r="AY301" s="242" t="s">
        <v>121</v>
      </c>
    </row>
    <row r="302" s="2" customFormat="1" ht="16.5" customHeight="1">
      <c r="A302" s="38"/>
      <c r="B302" s="39"/>
      <c r="C302" s="223" t="s">
        <v>960</v>
      </c>
      <c r="D302" s="223" t="s">
        <v>231</v>
      </c>
      <c r="E302" s="224" t="s">
        <v>961</v>
      </c>
      <c r="F302" s="225" t="s">
        <v>962</v>
      </c>
      <c r="G302" s="226" t="s">
        <v>162</v>
      </c>
      <c r="H302" s="227">
        <v>5</v>
      </c>
      <c r="I302" s="228"/>
      <c r="J302" s="229">
        <f>ROUND(I302*H302,2)</f>
        <v>0</v>
      </c>
      <c r="K302" s="225" t="s">
        <v>128</v>
      </c>
      <c r="L302" s="230"/>
      <c r="M302" s="231" t="s">
        <v>19</v>
      </c>
      <c r="N302" s="232" t="s">
        <v>43</v>
      </c>
      <c r="O302" s="84"/>
      <c r="P302" s="212">
        <f>O302*H302</f>
        <v>0</v>
      </c>
      <c r="Q302" s="212">
        <v>0.00023000000000000001</v>
      </c>
      <c r="R302" s="212">
        <f>Q302*H302</f>
        <v>0.00115</v>
      </c>
      <c r="S302" s="212">
        <v>0</v>
      </c>
      <c r="T302" s="212">
        <f>S302*H302</f>
        <v>0</v>
      </c>
      <c r="U302" s="213" t="s">
        <v>19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4" t="s">
        <v>234</v>
      </c>
      <c r="AT302" s="214" t="s">
        <v>231</v>
      </c>
      <c r="AU302" s="214" t="s">
        <v>82</v>
      </c>
      <c r="AY302" s="17" t="s">
        <v>121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80</v>
      </c>
      <c r="BK302" s="215">
        <f>ROUND(I302*H302,2)</f>
        <v>0</v>
      </c>
      <c r="BL302" s="17" t="s">
        <v>129</v>
      </c>
      <c r="BM302" s="214" t="s">
        <v>963</v>
      </c>
    </row>
    <row r="303" s="2" customFormat="1">
      <c r="A303" s="38"/>
      <c r="B303" s="39"/>
      <c r="C303" s="40"/>
      <c r="D303" s="216" t="s">
        <v>131</v>
      </c>
      <c r="E303" s="40"/>
      <c r="F303" s="217" t="s">
        <v>962</v>
      </c>
      <c r="G303" s="40"/>
      <c r="H303" s="40"/>
      <c r="I303" s="218"/>
      <c r="J303" s="40"/>
      <c r="K303" s="40"/>
      <c r="L303" s="44"/>
      <c r="M303" s="219"/>
      <c r="N303" s="220"/>
      <c r="O303" s="84"/>
      <c r="P303" s="84"/>
      <c r="Q303" s="84"/>
      <c r="R303" s="84"/>
      <c r="S303" s="84"/>
      <c r="T303" s="84"/>
      <c r="U303" s="85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131</v>
      </c>
      <c r="AU303" s="17" t="s">
        <v>82</v>
      </c>
    </row>
    <row r="304" s="13" customFormat="1">
      <c r="A304" s="13"/>
      <c r="B304" s="233"/>
      <c r="C304" s="234"/>
      <c r="D304" s="216" t="s">
        <v>236</v>
      </c>
      <c r="E304" s="234"/>
      <c r="F304" s="235" t="s">
        <v>964</v>
      </c>
      <c r="G304" s="234"/>
      <c r="H304" s="236">
        <v>5</v>
      </c>
      <c r="I304" s="237"/>
      <c r="J304" s="234"/>
      <c r="K304" s="234"/>
      <c r="L304" s="238"/>
      <c r="M304" s="239"/>
      <c r="N304" s="240"/>
      <c r="O304" s="240"/>
      <c r="P304" s="240"/>
      <c r="Q304" s="240"/>
      <c r="R304" s="240"/>
      <c r="S304" s="240"/>
      <c r="T304" s="240"/>
      <c r="U304" s="241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236</v>
      </c>
      <c r="AU304" s="242" t="s">
        <v>82</v>
      </c>
      <c r="AV304" s="13" t="s">
        <v>82</v>
      </c>
      <c r="AW304" s="13" t="s">
        <v>4</v>
      </c>
      <c r="AX304" s="13" t="s">
        <v>80</v>
      </c>
      <c r="AY304" s="242" t="s">
        <v>121</v>
      </c>
    </row>
    <row r="305" s="2" customFormat="1" ht="16.5" customHeight="1">
      <c r="A305" s="38"/>
      <c r="B305" s="39"/>
      <c r="C305" s="203" t="s">
        <v>965</v>
      </c>
      <c r="D305" s="203" t="s">
        <v>124</v>
      </c>
      <c r="E305" s="204" t="s">
        <v>966</v>
      </c>
      <c r="F305" s="205" t="s">
        <v>967</v>
      </c>
      <c r="G305" s="206" t="s">
        <v>162</v>
      </c>
      <c r="H305" s="207">
        <v>3500</v>
      </c>
      <c r="I305" s="208"/>
      <c r="J305" s="209">
        <f>ROUND(I305*H305,2)</f>
        <v>0</v>
      </c>
      <c r="K305" s="205" t="s">
        <v>128</v>
      </c>
      <c r="L305" s="44"/>
      <c r="M305" s="210" t="s">
        <v>19</v>
      </c>
      <c r="N305" s="211" t="s">
        <v>43</v>
      </c>
      <c r="O305" s="84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2">
        <f>S305*H305</f>
        <v>0</v>
      </c>
      <c r="U305" s="213" t="s">
        <v>19</v>
      </c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4" t="s">
        <v>129</v>
      </c>
      <c r="AT305" s="214" t="s">
        <v>124</v>
      </c>
      <c r="AU305" s="214" t="s">
        <v>82</v>
      </c>
      <c r="AY305" s="17" t="s">
        <v>121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7" t="s">
        <v>80</v>
      </c>
      <c r="BK305" s="215">
        <f>ROUND(I305*H305,2)</f>
        <v>0</v>
      </c>
      <c r="BL305" s="17" t="s">
        <v>129</v>
      </c>
      <c r="BM305" s="214" t="s">
        <v>968</v>
      </c>
    </row>
    <row r="306" s="2" customFormat="1">
      <c r="A306" s="38"/>
      <c r="B306" s="39"/>
      <c r="C306" s="40"/>
      <c r="D306" s="216" t="s">
        <v>131</v>
      </c>
      <c r="E306" s="40"/>
      <c r="F306" s="217" t="s">
        <v>969</v>
      </c>
      <c r="G306" s="40"/>
      <c r="H306" s="40"/>
      <c r="I306" s="218"/>
      <c r="J306" s="40"/>
      <c r="K306" s="40"/>
      <c r="L306" s="44"/>
      <c r="M306" s="219"/>
      <c r="N306" s="220"/>
      <c r="O306" s="84"/>
      <c r="P306" s="84"/>
      <c r="Q306" s="84"/>
      <c r="R306" s="84"/>
      <c r="S306" s="84"/>
      <c r="T306" s="84"/>
      <c r="U306" s="85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131</v>
      </c>
      <c r="AU306" s="17" t="s">
        <v>82</v>
      </c>
    </row>
    <row r="307" s="2" customFormat="1">
      <c r="A307" s="38"/>
      <c r="B307" s="39"/>
      <c r="C307" s="40"/>
      <c r="D307" s="221" t="s">
        <v>133</v>
      </c>
      <c r="E307" s="40"/>
      <c r="F307" s="222" t="s">
        <v>970</v>
      </c>
      <c r="G307" s="40"/>
      <c r="H307" s="40"/>
      <c r="I307" s="218"/>
      <c r="J307" s="40"/>
      <c r="K307" s="40"/>
      <c r="L307" s="44"/>
      <c r="M307" s="219"/>
      <c r="N307" s="220"/>
      <c r="O307" s="84"/>
      <c r="P307" s="84"/>
      <c r="Q307" s="84"/>
      <c r="R307" s="84"/>
      <c r="S307" s="84"/>
      <c r="T307" s="84"/>
      <c r="U307" s="85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82</v>
      </c>
    </row>
    <row r="308" s="2" customFormat="1" ht="24.15" customHeight="1">
      <c r="A308" s="38"/>
      <c r="B308" s="39"/>
      <c r="C308" s="223" t="s">
        <v>971</v>
      </c>
      <c r="D308" s="223" t="s">
        <v>231</v>
      </c>
      <c r="E308" s="224" t="s">
        <v>972</v>
      </c>
      <c r="F308" s="225" t="s">
        <v>973</v>
      </c>
      <c r="G308" s="226" t="s">
        <v>162</v>
      </c>
      <c r="H308" s="227">
        <v>4200</v>
      </c>
      <c r="I308" s="228"/>
      <c r="J308" s="229">
        <f>ROUND(I308*H308,2)</f>
        <v>0</v>
      </c>
      <c r="K308" s="225" t="s">
        <v>128</v>
      </c>
      <c r="L308" s="230"/>
      <c r="M308" s="231" t="s">
        <v>19</v>
      </c>
      <c r="N308" s="232" t="s">
        <v>43</v>
      </c>
      <c r="O308" s="84"/>
      <c r="P308" s="212">
        <f>O308*H308</f>
        <v>0</v>
      </c>
      <c r="Q308" s="212">
        <v>6.9999999999999994E-05</v>
      </c>
      <c r="R308" s="212">
        <f>Q308*H308</f>
        <v>0.29399999999999998</v>
      </c>
      <c r="S308" s="212">
        <v>0</v>
      </c>
      <c r="T308" s="212">
        <f>S308*H308</f>
        <v>0</v>
      </c>
      <c r="U308" s="213" t="s">
        <v>19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4" t="s">
        <v>234</v>
      </c>
      <c r="AT308" s="214" t="s">
        <v>231</v>
      </c>
      <c r="AU308" s="214" t="s">
        <v>82</v>
      </c>
      <c r="AY308" s="17" t="s">
        <v>121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7" t="s">
        <v>80</v>
      </c>
      <c r="BK308" s="215">
        <f>ROUND(I308*H308,2)</f>
        <v>0</v>
      </c>
      <c r="BL308" s="17" t="s">
        <v>129</v>
      </c>
      <c r="BM308" s="214" t="s">
        <v>974</v>
      </c>
    </row>
    <row r="309" s="2" customFormat="1">
      <c r="A309" s="38"/>
      <c r="B309" s="39"/>
      <c r="C309" s="40"/>
      <c r="D309" s="216" t="s">
        <v>131</v>
      </c>
      <c r="E309" s="40"/>
      <c r="F309" s="217" t="s">
        <v>973</v>
      </c>
      <c r="G309" s="40"/>
      <c r="H309" s="40"/>
      <c r="I309" s="218"/>
      <c r="J309" s="40"/>
      <c r="K309" s="40"/>
      <c r="L309" s="44"/>
      <c r="M309" s="219"/>
      <c r="N309" s="220"/>
      <c r="O309" s="84"/>
      <c r="P309" s="84"/>
      <c r="Q309" s="84"/>
      <c r="R309" s="84"/>
      <c r="S309" s="84"/>
      <c r="T309" s="84"/>
      <c r="U309" s="85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131</v>
      </c>
      <c r="AU309" s="17" t="s">
        <v>82</v>
      </c>
    </row>
    <row r="310" s="13" customFormat="1">
      <c r="A310" s="13"/>
      <c r="B310" s="233"/>
      <c r="C310" s="234"/>
      <c r="D310" s="216" t="s">
        <v>236</v>
      </c>
      <c r="E310" s="234"/>
      <c r="F310" s="235" t="s">
        <v>975</v>
      </c>
      <c r="G310" s="234"/>
      <c r="H310" s="236">
        <v>4200</v>
      </c>
      <c r="I310" s="237"/>
      <c r="J310" s="234"/>
      <c r="K310" s="234"/>
      <c r="L310" s="238"/>
      <c r="M310" s="239"/>
      <c r="N310" s="240"/>
      <c r="O310" s="240"/>
      <c r="P310" s="240"/>
      <c r="Q310" s="240"/>
      <c r="R310" s="240"/>
      <c r="S310" s="240"/>
      <c r="T310" s="240"/>
      <c r="U310" s="241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236</v>
      </c>
      <c r="AU310" s="242" t="s">
        <v>82</v>
      </c>
      <c r="AV310" s="13" t="s">
        <v>82</v>
      </c>
      <c r="AW310" s="13" t="s">
        <v>4</v>
      </c>
      <c r="AX310" s="13" t="s">
        <v>80</v>
      </c>
      <c r="AY310" s="242" t="s">
        <v>121</v>
      </c>
    </row>
    <row r="311" s="2" customFormat="1" ht="16.5" customHeight="1">
      <c r="A311" s="38"/>
      <c r="B311" s="39"/>
      <c r="C311" s="203" t="s">
        <v>976</v>
      </c>
      <c r="D311" s="203" t="s">
        <v>124</v>
      </c>
      <c r="E311" s="204" t="s">
        <v>977</v>
      </c>
      <c r="F311" s="205" t="s">
        <v>978</v>
      </c>
      <c r="G311" s="206" t="s">
        <v>127</v>
      </c>
      <c r="H311" s="207">
        <v>326</v>
      </c>
      <c r="I311" s="208"/>
      <c r="J311" s="209">
        <f>ROUND(I311*H311,2)</f>
        <v>0</v>
      </c>
      <c r="K311" s="205" t="s">
        <v>128</v>
      </c>
      <c r="L311" s="44"/>
      <c r="M311" s="210" t="s">
        <v>19</v>
      </c>
      <c r="N311" s="211" t="s">
        <v>43</v>
      </c>
      <c r="O311" s="84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2">
        <f>S311*H311</f>
        <v>0</v>
      </c>
      <c r="U311" s="213" t="s">
        <v>19</v>
      </c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4" t="s">
        <v>129</v>
      </c>
      <c r="AT311" s="214" t="s">
        <v>124</v>
      </c>
      <c r="AU311" s="214" t="s">
        <v>82</v>
      </c>
      <c r="AY311" s="17" t="s">
        <v>121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7" t="s">
        <v>80</v>
      </c>
      <c r="BK311" s="215">
        <f>ROUND(I311*H311,2)</f>
        <v>0</v>
      </c>
      <c r="BL311" s="17" t="s">
        <v>129</v>
      </c>
      <c r="BM311" s="214" t="s">
        <v>979</v>
      </c>
    </row>
    <row r="312" s="2" customFormat="1">
      <c r="A312" s="38"/>
      <c r="B312" s="39"/>
      <c r="C312" s="40"/>
      <c r="D312" s="216" t="s">
        <v>131</v>
      </c>
      <c r="E312" s="40"/>
      <c r="F312" s="217" t="s">
        <v>978</v>
      </c>
      <c r="G312" s="40"/>
      <c r="H312" s="40"/>
      <c r="I312" s="218"/>
      <c r="J312" s="40"/>
      <c r="K312" s="40"/>
      <c r="L312" s="44"/>
      <c r="M312" s="219"/>
      <c r="N312" s="220"/>
      <c r="O312" s="84"/>
      <c r="P312" s="84"/>
      <c r="Q312" s="84"/>
      <c r="R312" s="84"/>
      <c r="S312" s="84"/>
      <c r="T312" s="84"/>
      <c r="U312" s="85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131</v>
      </c>
      <c r="AU312" s="17" t="s">
        <v>82</v>
      </c>
    </row>
    <row r="313" s="2" customFormat="1">
      <c r="A313" s="38"/>
      <c r="B313" s="39"/>
      <c r="C313" s="40"/>
      <c r="D313" s="221" t="s">
        <v>133</v>
      </c>
      <c r="E313" s="40"/>
      <c r="F313" s="222" t="s">
        <v>980</v>
      </c>
      <c r="G313" s="40"/>
      <c r="H313" s="40"/>
      <c r="I313" s="218"/>
      <c r="J313" s="40"/>
      <c r="K313" s="40"/>
      <c r="L313" s="44"/>
      <c r="M313" s="219"/>
      <c r="N313" s="220"/>
      <c r="O313" s="84"/>
      <c r="P313" s="84"/>
      <c r="Q313" s="84"/>
      <c r="R313" s="84"/>
      <c r="S313" s="84"/>
      <c r="T313" s="84"/>
      <c r="U313" s="85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133</v>
      </c>
      <c r="AU313" s="17" t="s">
        <v>82</v>
      </c>
    </row>
    <row r="314" s="2" customFormat="1" ht="16.5" customHeight="1">
      <c r="A314" s="38"/>
      <c r="B314" s="39"/>
      <c r="C314" s="223" t="s">
        <v>981</v>
      </c>
      <c r="D314" s="223" t="s">
        <v>231</v>
      </c>
      <c r="E314" s="224" t="s">
        <v>982</v>
      </c>
      <c r="F314" s="225" t="s">
        <v>983</v>
      </c>
      <c r="G314" s="226" t="s">
        <v>127</v>
      </c>
      <c r="H314" s="227">
        <v>326</v>
      </c>
      <c r="I314" s="228"/>
      <c r="J314" s="229">
        <f>ROUND(I314*H314,2)</f>
        <v>0</v>
      </c>
      <c r="K314" s="225" t="s">
        <v>128</v>
      </c>
      <c r="L314" s="230"/>
      <c r="M314" s="231" t="s">
        <v>19</v>
      </c>
      <c r="N314" s="232" t="s">
        <v>43</v>
      </c>
      <c r="O314" s="84"/>
      <c r="P314" s="212">
        <f>O314*H314</f>
        <v>0</v>
      </c>
      <c r="Q314" s="212">
        <v>8.0000000000000007E-05</v>
      </c>
      <c r="R314" s="212">
        <f>Q314*H314</f>
        <v>0.026080000000000002</v>
      </c>
      <c r="S314" s="212">
        <v>0</v>
      </c>
      <c r="T314" s="212">
        <f>S314*H314</f>
        <v>0</v>
      </c>
      <c r="U314" s="213" t="s">
        <v>19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4" t="s">
        <v>234</v>
      </c>
      <c r="AT314" s="214" t="s">
        <v>231</v>
      </c>
      <c r="AU314" s="214" t="s">
        <v>82</v>
      </c>
      <c r="AY314" s="17" t="s">
        <v>121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80</v>
      </c>
      <c r="BK314" s="215">
        <f>ROUND(I314*H314,2)</f>
        <v>0</v>
      </c>
      <c r="BL314" s="17" t="s">
        <v>129</v>
      </c>
      <c r="BM314" s="214" t="s">
        <v>984</v>
      </c>
    </row>
    <row r="315" s="2" customFormat="1">
      <c r="A315" s="38"/>
      <c r="B315" s="39"/>
      <c r="C315" s="40"/>
      <c r="D315" s="216" t="s">
        <v>131</v>
      </c>
      <c r="E315" s="40"/>
      <c r="F315" s="217" t="s">
        <v>983</v>
      </c>
      <c r="G315" s="40"/>
      <c r="H315" s="40"/>
      <c r="I315" s="218"/>
      <c r="J315" s="40"/>
      <c r="K315" s="40"/>
      <c r="L315" s="44"/>
      <c r="M315" s="219"/>
      <c r="N315" s="220"/>
      <c r="O315" s="84"/>
      <c r="P315" s="84"/>
      <c r="Q315" s="84"/>
      <c r="R315" s="84"/>
      <c r="S315" s="84"/>
      <c r="T315" s="84"/>
      <c r="U315" s="85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131</v>
      </c>
      <c r="AU315" s="17" t="s">
        <v>82</v>
      </c>
    </row>
    <row r="316" s="2" customFormat="1" ht="16.5" customHeight="1">
      <c r="A316" s="38"/>
      <c r="B316" s="39"/>
      <c r="C316" s="203" t="s">
        <v>985</v>
      </c>
      <c r="D316" s="203" t="s">
        <v>124</v>
      </c>
      <c r="E316" s="204" t="s">
        <v>986</v>
      </c>
      <c r="F316" s="205" t="s">
        <v>987</v>
      </c>
      <c r="G316" s="206" t="s">
        <v>162</v>
      </c>
      <c r="H316" s="207">
        <v>80</v>
      </c>
      <c r="I316" s="208"/>
      <c r="J316" s="209">
        <f>ROUND(I316*H316,2)</f>
        <v>0</v>
      </c>
      <c r="K316" s="205" t="s">
        <v>128</v>
      </c>
      <c r="L316" s="44"/>
      <c r="M316" s="210" t="s">
        <v>19</v>
      </c>
      <c r="N316" s="211" t="s">
        <v>43</v>
      </c>
      <c r="O316" s="84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2">
        <f>S316*H316</f>
        <v>0</v>
      </c>
      <c r="U316" s="213" t="s">
        <v>19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4" t="s">
        <v>129</v>
      </c>
      <c r="AT316" s="214" t="s">
        <v>124</v>
      </c>
      <c r="AU316" s="214" t="s">
        <v>82</v>
      </c>
      <c r="AY316" s="17" t="s">
        <v>121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7" t="s">
        <v>80</v>
      </c>
      <c r="BK316" s="215">
        <f>ROUND(I316*H316,2)</f>
        <v>0</v>
      </c>
      <c r="BL316" s="17" t="s">
        <v>129</v>
      </c>
      <c r="BM316" s="214" t="s">
        <v>988</v>
      </c>
    </row>
    <row r="317" s="2" customFormat="1">
      <c r="A317" s="38"/>
      <c r="B317" s="39"/>
      <c r="C317" s="40"/>
      <c r="D317" s="216" t="s">
        <v>131</v>
      </c>
      <c r="E317" s="40"/>
      <c r="F317" s="217" t="s">
        <v>989</v>
      </c>
      <c r="G317" s="40"/>
      <c r="H317" s="40"/>
      <c r="I317" s="218"/>
      <c r="J317" s="40"/>
      <c r="K317" s="40"/>
      <c r="L317" s="44"/>
      <c r="M317" s="219"/>
      <c r="N317" s="220"/>
      <c r="O317" s="84"/>
      <c r="P317" s="84"/>
      <c r="Q317" s="84"/>
      <c r="R317" s="84"/>
      <c r="S317" s="84"/>
      <c r="T317" s="84"/>
      <c r="U317" s="85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131</v>
      </c>
      <c r="AU317" s="17" t="s">
        <v>82</v>
      </c>
    </row>
    <row r="318" s="2" customFormat="1">
      <c r="A318" s="38"/>
      <c r="B318" s="39"/>
      <c r="C318" s="40"/>
      <c r="D318" s="221" t="s">
        <v>133</v>
      </c>
      <c r="E318" s="40"/>
      <c r="F318" s="222" t="s">
        <v>990</v>
      </c>
      <c r="G318" s="40"/>
      <c r="H318" s="40"/>
      <c r="I318" s="218"/>
      <c r="J318" s="40"/>
      <c r="K318" s="40"/>
      <c r="L318" s="44"/>
      <c r="M318" s="219"/>
      <c r="N318" s="220"/>
      <c r="O318" s="84"/>
      <c r="P318" s="84"/>
      <c r="Q318" s="84"/>
      <c r="R318" s="84"/>
      <c r="S318" s="84"/>
      <c r="T318" s="84"/>
      <c r="U318" s="85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133</v>
      </c>
      <c r="AU318" s="17" t="s">
        <v>82</v>
      </c>
    </row>
    <row r="319" s="2" customFormat="1" ht="16.5" customHeight="1">
      <c r="A319" s="38"/>
      <c r="B319" s="39"/>
      <c r="C319" s="223" t="s">
        <v>991</v>
      </c>
      <c r="D319" s="223" t="s">
        <v>231</v>
      </c>
      <c r="E319" s="224" t="s">
        <v>992</v>
      </c>
      <c r="F319" s="225" t="s">
        <v>993</v>
      </c>
      <c r="G319" s="226" t="s">
        <v>162</v>
      </c>
      <c r="H319" s="227">
        <v>10</v>
      </c>
      <c r="I319" s="228"/>
      <c r="J319" s="229">
        <f>ROUND(I319*H319,2)</f>
        <v>0</v>
      </c>
      <c r="K319" s="225" t="s">
        <v>128</v>
      </c>
      <c r="L319" s="230"/>
      <c r="M319" s="231" t="s">
        <v>19</v>
      </c>
      <c r="N319" s="232" t="s">
        <v>43</v>
      </c>
      <c r="O319" s="84"/>
      <c r="P319" s="212">
        <f>O319*H319</f>
        <v>0</v>
      </c>
      <c r="Q319" s="212">
        <v>0.00040999999999999999</v>
      </c>
      <c r="R319" s="212">
        <f>Q319*H319</f>
        <v>0.0040999999999999995</v>
      </c>
      <c r="S319" s="212">
        <v>0</v>
      </c>
      <c r="T319" s="212">
        <f>S319*H319</f>
        <v>0</v>
      </c>
      <c r="U319" s="213" t="s">
        <v>19</v>
      </c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4" t="s">
        <v>234</v>
      </c>
      <c r="AT319" s="214" t="s">
        <v>231</v>
      </c>
      <c r="AU319" s="214" t="s">
        <v>82</v>
      </c>
      <c r="AY319" s="17" t="s">
        <v>121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7" t="s">
        <v>80</v>
      </c>
      <c r="BK319" s="215">
        <f>ROUND(I319*H319,2)</f>
        <v>0</v>
      </c>
      <c r="BL319" s="17" t="s">
        <v>129</v>
      </c>
      <c r="BM319" s="214" t="s">
        <v>994</v>
      </c>
    </row>
    <row r="320" s="2" customFormat="1">
      <c r="A320" s="38"/>
      <c r="B320" s="39"/>
      <c r="C320" s="40"/>
      <c r="D320" s="216" t="s">
        <v>131</v>
      </c>
      <c r="E320" s="40"/>
      <c r="F320" s="217" t="s">
        <v>993</v>
      </c>
      <c r="G320" s="40"/>
      <c r="H320" s="40"/>
      <c r="I320" s="218"/>
      <c r="J320" s="40"/>
      <c r="K320" s="40"/>
      <c r="L320" s="44"/>
      <c r="M320" s="219"/>
      <c r="N320" s="220"/>
      <c r="O320" s="84"/>
      <c r="P320" s="84"/>
      <c r="Q320" s="84"/>
      <c r="R320" s="84"/>
      <c r="S320" s="84"/>
      <c r="T320" s="84"/>
      <c r="U320" s="85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131</v>
      </c>
      <c r="AU320" s="17" t="s">
        <v>82</v>
      </c>
    </row>
    <row r="321" s="2" customFormat="1" ht="16.5" customHeight="1">
      <c r="A321" s="38"/>
      <c r="B321" s="39"/>
      <c r="C321" s="223" t="s">
        <v>995</v>
      </c>
      <c r="D321" s="223" t="s">
        <v>231</v>
      </c>
      <c r="E321" s="224" t="s">
        <v>996</v>
      </c>
      <c r="F321" s="225" t="s">
        <v>997</v>
      </c>
      <c r="G321" s="226" t="s">
        <v>162</v>
      </c>
      <c r="H321" s="227">
        <v>20</v>
      </c>
      <c r="I321" s="228"/>
      <c r="J321" s="229">
        <f>ROUND(I321*H321,2)</f>
        <v>0</v>
      </c>
      <c r="K321" s="225" t="s">
        <v>128</v>
      </c>
      <c r="L321" s="230"/>
      <c r="M321" s="231" t="s">
        <v>19</v>
      </c>
      <c r="N321" s="232" t="s">
        <v>43</v>
      </c>
      <c r="O321" s="84"/>
      <c r="P321" s="212">
        <f>O321*H321</f>
        <v>0</v>
      </c>
      <c r="Q321" s="212">
        <v>0.00044999999999999999</v>
      </c>
      <c r="R321" s="212">
        <f>Q321*H321</f>
        <v>0.0089999999999999993</v>
      </c>
      <c r="S321" s="212">
        <v>0</v>
      </c>
      <c r="T321" s="212">
        <f>S321*H321</f>
        <v>0</v>
      </c>
      <c r="U321" s="213" t="s">
        <v>19</v>
      </c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4" t="s">
        <v>234</v>
      </c>
      <c r="AT321" s="214" t="s">
        <v>231</v>
      </c>
      <c r="AU321" s="214" t="s">
        <v>82</v>
      </c>
      <c r="AY321" s="17" t="s">
        <v>121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7" t="s">
        <v>80</v>
      </c>
      <c r="BK321" s="215">
        <f>ROUND(I321*H321,2)</f>
        <v>0</v>
      </c>
      <c r="BL321" s="17" t="s">
        <v>129</v>
      </c>
      <c r="BM321" s="214" t="s">
        <v>998</v>
      </c>
    </row>
    <row r="322" s="2" customFormat="1">
      <c r="A322" s="38"/>
      <c r="B322" s="39"/>
      <c r="C322" s="40"/>
      <c r="D322" s="216" t="s">
        <v>131</v>
      </c>
      <c r="E322" s="40"/>
      <c r="F322" s="217" t="s">
        <v>997</v>
      </c>
      <c r="G322" s="40"/>
      <c r="H322" s="40"/>
      <c r="I322" s="218"/>
      <c r="J322" s="40"/>
      <c r="K322" s="40"/>
      <c r="L322" s="44"/>
      <c r="M322" s="219"/>
      <c r="N322" s="220"/>
      <c r="O322" s="84"/>
      <c r="P322" s="84"/>
      <c r="Q322" s="84"/>
      <c r="R322" s="84"/>
      <c r="S322" s="84"/>
      <c r="T322" s="84"/>
      <c r="U322" s="85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131</v>
      </c>
      <c r="AU322" s="17" t="s">
        <v>82</v>
      </c>
    </row>
    <row r="323" s="2" customFormat="1" ht="16.5" customHeight="1">
      <c r="A323" s="38"/>
      <c r="B323" s="39"/>
      <c r="C323" s="223" t="s">
        <v>999</v>
      </c>
      <c r="D323" s="223" t="s">
        <v>231</v>
      </c>
      <c r="E323" s="224" t="s">
        <v>1000</v>
      </c>
      <c r="F323" s="225" t="s">
        <v>1001</v>
      </c>
      <c r="G323" s="226" t="s">
        <v>162</v>
      </c>
      <c r="H323" s="227">
        <v>20</v>
      </c>
      <c r="I323" s="228"/>
      <c r="J323" s="229">
        <f>ROUND(I323*H323,2)</f>
        <v>0</v>
      </c>
      <c r="K323" s="225" t="s">
        <v>128</v>
      </c>
      <c r="L323" s="230"/>
      <c r="M323" s="231" t="s">
        <v>19</v>
      </c>
      <c r="N323" s="232" t="s">
        <v>43</v>
      </c>
      <c r="O323" s="84"/>
      <c r="P323" s="212">
        <f>O323*H323</f>
        <v>0</v>
      </c>
      <c r="Q323" s="212">
        <v>0.00051000000000000004</v>
      </c>
      <c r="R323" s="212">
        <f>Q323*H323</f>
        <v>0.010200000000000001</v>
      </c>
      <c r="S323" s="212">
        <v>0</v>
      </c>
      <c r="T323" s="212">
        <f>S323*H323</f>
        <v>0</v>
      </c>
      <c r="U323" s="213" t="s">
        <v>19</v>
      </c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4" t="s">
        <v>234</v>
      </c>
      <c r="AT323" s="214" t="s">
        <v>231</v>
      </c>
      <c r="AU323" s="214" t="s">
        <v>82</v>
      </c>
      <c r="AY323" s="17" t="s">
        <v>121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7" t="s">
        <v>80</v>
      </c>
      <c r="BK323" s="215">
        <f>ROUND(I323*H323,2)</f>
        <v>0</v>
      </c>
      <c r="BL323" s="17" t="s">
        <v>129</v>
      </c>
      <c r="BM323" s="214" t="s">
        <v>1002</v>
      </c>
    </row>
    <row r="324" s="2" customFormat="1">
      <c r="A324" s="38"/>
      <c r="B324" s="39"/>
      <c r="C324" s="40"/>
      <c r="D324" s="216" t="s">
        <v>131</v>
      </c>
      <c r="E324" s="40"/>
      <c r="F324" s="217" t="s">
        <v>1001</v>
      </c>
      <c r="G324" s="40"/>
      <c r="H324" s="40"/>
      <c r="I324" s="218"/>
      <c r="J324" s="40"/>
      <c r="K324" s="40"/>
      <c r="L324" s="44"/>
      <c r="M324" s="219"/>
      <c r="N324" s="220"/>
      <c r="O324" s="84"/>
      <c r="P324" s="84"/>
      <c r="Q324" s="84"/>
      <c r="R324" s="84"/>
      <c r="S324" s="84"/>
      <c r="T324" s="84"/>
      <c r="U324" s="85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131</v>
      </c>
      <c r="AU324" s="17" t="s">
        <v>82</v>
      </c>
    </row>
    <row r="325" s="2" customFormat="1" ht="16.5" customHeight="1">
      <c r="A325" s="38"/>
      <c r="B325" s="39"/>
      <c r="C325" s="223" t="s">
        <v>1003</v>
      </c>
      <c r="D325" s="223" t="s">
        <v>231</v>
      </c>
      <c r="E325" s="224" t="s">
        <v>1004</v>
      </c>
      <c r="F325" s="225" t="s">
        <v>1005</v>
      </c>
      <c r="G325" s="226" t="s">
        <v>162</v>
      </c>
      <c r="H325" s="227">
        <v>20</v>
      </c>
      <c r="I325" s="228"/>
      <c r="J325" s="229">
        <f>ROUND(I325*H325,2)</f>
        <v>0</v>
      </c>
      <c r="K325" s="225" t="s">
        <v>128</v>
      </c>
      <c r="L325" s="230"/>
      <c r="M325" s="231" t="s">
        <v>19</v>
      </c>
      <c r="N325" s="232" t="s">
        <v>43</v>
      </c>
      <c r="O325" s="84"/>
      <c r="P325" s="212">
        <f>O325*H325</f>
        <v>0</v>
      </c>
      <c r="Q325" s="212">
        <v>0.00059000000000000003</v>
      </c>
      <c r="R325" s="212">
        <f>Q325*H325</f>
        <v>0.011800000000000002</v>
      </c>
      <c r="S325" s="212">
        <v>0</v>
      </c>
      <c r="T325" s="212">
        <f>S325*H325</f>
        <v>0</v>
      </c>
      <c r="U325" s="213" t="s">
        <v>19</v>
      </c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4" t="s">
        <v>234</v>
      </c>
      <c r="AT325" s="214" t="s">
        <v>231</v>
      </c>
      <c r="AU325" s="214" t="s">
        <v>82</v>
      </c>
      <c r="AY325" s="17" t="s">
        <v>121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7" t="s">
        <v>80</v>
      </c>
      <c r="BK325" s="215">
        <f>ROUND(I325*H325,2)</f>
        <v>0</v>
      </c>
      <c r="BL325" s="17" t="s">
        <v>129</v>
      </c>
      <c r="BM325" s="214" t="s">
        <v>1006</v>
      </c>
    </row>
    <row r="326" s="2" customFormat="1">
      <c r="A326" s="38"/>
      <c r="B326" s="39"/>
      <c r="C326" s="40"/>
      <c r="D326" s="216" t="s">
        <v>131</v>
      </c>
      <c r="E326" s="40"/>
      <c r="F326" s="217" t="s">
        <v>1005</v>
      </c>
      <c r="G326" s="40"/>
      <c r="H326" s="40"/>
      <c r="I326" s="218"/>
      <c r="J326" s="40"/>
      <c r="K326" s="40"/>
      <c r="L326" s="44"/>
      <c r="M326" s="219"/>
      <c r="N326" s="220"/>
      <c r="O326" s="84"/>
      <c r="P326" s="84"/>
      <c r="Q326" s="84"/>
      <c r="R326" s="84"/>
      <c r="S326" s="84"/>
      <c r="T326" s="84"/>
      <c r="U326" s="85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131</v>
      </c>
      <c r="AU326" s="17" t="s">
        <v>82</v>
      </c>
    </row>
    <row r="327" s="2" customFormat="1" ht="16.5" customHeight="1">
      <c r="A327" s="38"/>
      <c r="B327" s="39"/>
      <c r="C327" s="223" t="s">
        <v>1007</v>
      </c>
      <c r="D327" s="223" t="s">
        <v>231</v>
      </c>
      <c r="E327" s="224" t="s">
        <v>1008</v>
      </c>
      <c r="F327" s="225" t="s">
        <v>1009</v>
      </c>
      <c r="G327" s="226" t="s">
        <v>162</v>
      </c>
      <c r="H327" s="227">
        <v>10</v>
      </c>
      <c r="I327" s="228"/>
      <c r="J327" s="229">
        <f>ROUND(I327*H327,2)</f>
        <v>0</v>
      </c>
      <c r="K327" s="225" t="s">
        <v>128</v>
      </c>
      <c r="L327" s="230"/>
      <c r="M327" s="231" t="s">
        <v>19</v>
      </c>
      <c r="N327" s="232" t="s">
        <v>43</v>
      </c>
      <c r="O327" s="84"/>
      <c r="P327" s="212">
        <f>O327*H327</f>
        <v>0</v>
      </c>
      <c r="Q327" s="212">
        <v>0.00081999999999999998</v>
      </c>
      <c r="R327" s="212">
        <f>Q327*H327</f>
        <v>0.008199999999999999</v>
      </c>
      <c r="S327" s="212">
        <v>0</v>
      </c>
      <c r="T327" s="212">
        <f>S327*H327</f>
        <v>0</v>
      </c>
      <c r="U327" s="213" t="s">
        <v>19</v>
      </c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4" t="s">
        <v>234</v>
      </c>
      <c r="AT327" s="214" t="s">
        <v>231</v>
      </c>
      <c r="AU327" s="214" t="s">
        <v>82</v>
      </c>
      <c r="AY327" s="17" t="s">
        <v>121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7" t="s">
        <v>80</v>
      </c>
      <c r="BK327" s="215">
        <f>ROUND(I327*H327,2)</f>
        <v>0</v>
      </c>
      <c r="BL327" s="17" t="s">
        <v>129</v>
      </c>
      <c r="BM327" s="214" t="s">
        <v>1010</v>
      </c>
    </row>
    <row r="328" s="2" customFormat="1">
      <c r="A328" s="38"/>
      <c r="B328" s="39"/>
      <c r="C328" s="40"/>
      <c r="D328" s="216" t="s">
        <v>131</v>
      </c>
      <c r="E328" s="40"/>
      <c r="F328" s="217" t="s">
        <v>1009</v>
      </c>
      <c r="G328" s="40"/>
      <c r="H328" s="40"/>
      <c r="I328" s="218"/>
      <c r="J328" s="40"/>
      <c r="K328" s="40"/>
      <c r="L328" s="44"/>
      <c r="M328" s="219"/>
      <c r="N328" s="220"/>
      <c r="O328" s="84"/>
      <c r="P328" s="84"/>
      <c r="Q328" s="84"/>
      <c r="R328" s="84"/>
      <c r="S328" s="84"/>
      <c r="T328" s="84"/>
      <c r="U328" s="85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131</v>
      </c>
      <c r="AU328" s="17" t="s">
        <v>82</v>
      </c>
    </row>
    <row r="329" s="2" customFormat="1" ht="16.5" customHeight="1">
      <c r="A329" s="38"/>
      <c r="B329" s="39"/>
      <c r="C329" s="203" t="s">
        <v>1011</v>
      </c>
      <c r="D329" s="203" t="s">
        <v>124</v>
      </c>
      <c r="E329" s="204" t="s">
        <v>1012</v>
      </c>
      <c r="F329" s="205" t="s">
        <v>1013</v>
      </c>
      <c r="G329" s="206" t="s">
        <v>127</v>
      </c>
      <c r="H329" s="207">
        <v>326</v>
      </c>
      <c r="I329" s="208"/>
      <c r="J329" s="209">
        <f>ROUND(I329*H329,2)</f>
        <v>0</v>
      </c>
      <c r="K329" s="205" t="s">
        <v>19</v>
      </c>
      <c r="L329" s="44"/>
      <c r="M329" s="210" t="s">
        <v>19</v>
      </c>
      <c r="N329" s="211" t="s">
        <v>43</v>
      </c>
      <c r="O329" s="84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2">
        <f>S329*H329</f>
        <v>0</v>
      </c>
      <c r="U329" s="213" t="s">
        <v>19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4" t="s">
        <v>129</v>
      </c>
      <c r="AT329" s="214" t="s">
        <v>124</v>
      </c>
      <c r="AU329" s="214" t="s">
        <v>82</v>
      </c>
      <c r="AY329" s="17" t="s">
        <v>121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7" t="s">
        <v>80</v>
      </c>
      <c r="BK329" s="215">
        <f>ROUND(I329*H329,2)</f>
        <v>0</v>
      </c>
      <c r="BL329" s="17" t="s">
        <v>129</v>
      </c>
      <c r="BM329" s="214" t="s">
        <v>1014</v>
      </c>
    </row>
    <row r="330" s="2" customFormat="1">
      <c r="A330" s="38"/>
      <c r="B330" s="39"/>
      <c r="C330" s="40"/>
      <c r="D330" s="216" t="s">
        <v>131</v>
      </c>
      <c r="E330" s="40"/>
      <c r="F330" s="217" t="s">
        <v>1015</v>
      </c>
      <c r="G330" s="40"/>
      <c r="H330" s="40"/>
      <c r="I330" s="218"/>
      <c r="J330" s="40"/>
      <c r="K330" s="40"/>
      <c r="L330" s="44"/>
      <c r="M330" s="219"/>
      <c r="N330" s="220"/>
      <c r="O330" s="84"/>
      <c r="P330" s="84"/>
      <c r="Q330" s="84"/>
      <c r="R330" s="84"/>
      <c r="S330" s="84"/>
      <c r="T330" s="84"/>
      <c r="U330" s="85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131</v>
      </c>
      <c r="AU330" s="17" t="s">
        <v>82</v>
      </c>
    </row>
    <row r="331" s="2" customFormat="1" ht="16.5" customHeight="1">
      <c r="A331" s="38"/>
      <c r="B331" s="39"/>
      <c r="C331" s="203" t="s">
        <v>1016</v>
      </c>
      <c r="D331" s="203" t="s">
        <v>124</v>
      </c>
      <c r="E331" s="204" t="s">
        <v>1017</v>
      </c>
      <c r="F331" s="205" t="s">
        <v>1018</v>
      </c>
      <c r="G331" s="206" t="s">
        <v>127</v>
      </c>
      <c r="H331" s="207">
        <v>760</v>
      </c>
      <c r="I331" s="208"/>
      <c r="J331" s="209">
        <f>ROUND(I331*H331,2)</f>
        <v>0</v>
      </c>
      <c r="K331" s="205" t="s">
        <v>19</v>
      </c>
      <c r="L331" s="44"/>
      <c r="M331" s="210" t="s">
        <v>19</v>
      </c>
      <c r="N331" s="211" t="s">
        <v>43</v>
      </c>
      <c r="O331" s="84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2">
        <f>S331*H331</f>
        <v>0</v>
      </c>
      <c r="U331" s="213" t="s">
        <v>19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4" t="s">
        <v>129</v>
      </c>
      <c r="AT331" s="214" t="s">
        <v>124</v>
      </c>
      <c r="AU331" s="214" t="s">
        <v>82</v>
      </c>
      <c r="AY331" s="17" t="s">
        <v>121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7" t="s">
        <v>80</v>
      </c>
      <c r="BK331" s="215">
        <f>ROUND(I331*H331,2)</f>
        <v>0</v>
      </c>
      <c r="BL331" s="17" t="s">
        <v>129</v>
      </c>
      <c r="BM331" s="214" t="s">
        <v>1019</v>
      </c>
    </row>
    <row r="332" s="2" customFormat="1">
      <c r="A332" s="38"/>
      <c r="B332" s="39"/>
      <c r="C332" s="40"/>
      <c r="D332" s="216" t="s">
        <v>131</v>
      </c>
      <c r="E332" s="40"/>
      <c r="F332" s="217" t="s">
        <v>1020</v>
      </c>
      <c r="G332" s="40"/>
      <c r="H332" s="40"/>
      <c r="I332" s="218"/>
      <c r="J332" s="40"/>
      <c r="K332" s="40"/>
      <c r="L332" s="44"/>
      <c r="M332" s="219"/>
      <c r="N332" s="220"/>
      <c r="O332" s="84"/>
      <c r="P332" s="84"/>
      <c r="Q332" s="84"/>
      <c r="R332" s="84"/>
      <c r="S332" s="84"/>
      <c r="T332" s="84"/>
      <c r="U332" s="85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131</v>
      </c>
      <c r="AU332" s="17" t="s">
        <v>82</v>
      </c>
    </row>
    <row r="333" s="2" customFormat="1" ht="16.5" customHeight="1">
      <c r="A333" s="38"/>
      <c r="B333" s="39"/>
      <c r="C333" s="203" t="s">
        <v>1021</v>
      </c>
      <c r="D333" s="203" t="s">
        <v>124</v>
      </c>
      <c r="E333" s="204" t="s">
        <v>1022</v>
      </c>
      <c r="F333" s="205" t="s">
        <v>1023</v>
      </c>
      <c r="G333" s="206" t="s">
        <v>335</v>
      </c>
      <c r="H333" s="207">
        <v>0.377</v>
      </c>
      <c r="I333" s="208"/>
      <c r="J333" s="209">
        <f>ROUND(I333*H333,2)</f>
        <v>0</v>
      </c>
      <c r="K333" s="205" t="s">
        <v>128</v>
      </c>
      <c r="L333" s="44"/>
      <c r="M333" s="210" t="s">
        <v>19</v>
      </c>
      <c r="N333" s="211" t="s">
        <v>43</v>
      </c>
      <c r="O333" s="84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2">
        <f>S333*H333</f>
        <v>0</v>
      </c>
      <c r="U333" s="213" t="s">
        <v>19</v>
      </c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4" t="s">
        <v>129</v>
      </c>
      <c r="AT333" s="214" t="s">
        <v>124</v>
      </c>
      <c r="AU333" s="214" t="s">
        <v>82</v>
      </c>
      <c r="AY333" s="17" t="s">
        <v>121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7" t="s">
        <v>80</v>
      </c>
      <c r="BK333" s="215">
        <f>ROUND(I333*H333,2)</f>
        <v>0</v>
      </c>
      <c r="BL333" s="17" t="s">
        <v>129</v>
      </c>
      <c r="BM333" s="214" t="s">
        <v>1024</v>
      </c>
    </row>
    <row r="334" s="2" customFormat="1">
      <c r="A334" s="38"/>
      <c r="B334" s="39"/>
      <c r="C334" s="40"/>
      <c r="D334" s="216" t="s">
        <v>131</v>
      </c>
      <c r="E334" s="40"/>
      <c r="F334" s="217" t="s">
        <v>1025</v>
      </c>
      <c r="G334" s="40"/>
      <c r="H334" s="40"/>
      <c r="I334" s="218"/>
      <c r="J334" s="40"/>
      <c r="K334" s="40"/>
      <c r="L334" s="44"/>
      <c r="M334" s="219"/>
      <c r="N334" s="220"/>
      <c r="O334" s="84"/>
      <c r="P334" s="84"/>
      <c r="Q334" s="84"/>
      <c r="R334" s="84"/>
      <c r="S334" s="84"/>
      <c r="T334" s="84"/>
      <c r="U334" s="85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131</v>
      </c>
      <c r="AU334" s="17" t="s">
        <v>82</v>
      </c>
    </row>
    <row r="335" s="2" customFormat="1">
      <c r="A335" s="38"/>
      <c r="B335" s="39"/>
      <c r="C335" s="40"/>
      <c r="D335" s="221" t="s">
        <v>133</v>
      </c>
      <c r="E335" s="40"/>
      <c r="F335" s="222" t="s">
        <v>1026</v>
      </c>
      <c r="G335" s="40"/>
      <c r="H335" s="40"/>
      <c r="I335" s="218"/>
      <c r="J335" s="40"/>
      <c r="K335" s="40"/>
      <c r="L335" s="44"/>
      <c r="M335" s="219"/>
      <c r="N335" s="220"/>
      <c r="O335" s="84"/>
      <c r="P335" s="84"/>
      <c r="Q335" s="84"/>
      <c r="R335" s="84"/>
      <c r="S335" s="84"/>
      <c r="T335" s="84"/>
      <c r="U335" s="85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133</v>
      </c>
      <c r="AU335" s="17" t="s">
        <v>82</v>
      </c>
    </row>
    <row r="336" s="2" customFormat="1" ht="16.5" customHeight="1">
      <c r="A336" s="38"/>
      <c r="B336" s="39"/>
      <c r="C336" s="203" t="s">
        <v>1027</v>
      </c>
      <c r="D336" s="203" t="s">
        <v>124</v>
      </c>
      <c r="E336" s="204" t="s">
        <v>1028</v>
      </c>
      <c r="F336" s="205" t="s">
        <v>1029</v>
      </c>
      <c r="G336" s="206" t="s">
        <v>335</v>
      </c>
      <c r="H336" s="207">
        <v>0.377</v>
      </c>
      <c r="I336" s="208"/>
      <c r="J336" s="209">
        <f>ROUND(I336*H336,2)</f>
        <v>0</v>
      </c>
      <c r="K336" s="205" t="s">
        <v>128</v>
      </c>
      <c r="L336" s="44"/>
      <c r="M336" s="210" t="s">
        <v>19</v>
      </c>
      <c r="N336" s="211" t="s">
        <v>43</v>
      </c>
      <c r="O336" s="84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2">
        <f>S336*H336</f>
        <v>0</v>
      </c>
      <c r="U336" s="213" t="s">
        <v>19</v>
      </c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4" t="s">
        <v>129</v>
      </c>
      <c r="AT336" s="214" t="s">
        <v>124</v>
      </c>
      <c r="AU336" s="214" t="s">
        <v>82</v>
      </c>
      <c r="AY336" s="17" t="s">
        <v>121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7" t="s">
        <v>80</v>
      </c>
      <c r="BK336" s="215">
        <f>ROUND(I336*H336,2)</f>
        <v>0</v>
      </c>
      <c r="BL336" s="17" t="s">
        <v>129</v>
      </c>
      <c r="BM336" s="214" t="s">
        <v>1030</v>
      </c>
    </row>
    <row r="337" s="2" customFormat="1">
      <c r="A337" s="38"/>
      <c r="B337" s="39"/>
      <c r="C337" s="40"/>
      <c r="D337" s="216" t="s">
        <v>131</v>
      </c>
      <c r="E337" s="40"/>
      <c r="F337" s="217" t="s">
        <v>1031</v>
      </c>
      <c r="G337" s="40"/>
      <c r="H337" s="40"/>
      <c r="I337" s="218"/>
      <c r="J337" s="40"/>
      <c r="K337" s="40"/>
      <c r="L337" s="44"/>
      <c r="M337" s="219"/>
      <c r="N337" s="220"/>
      <c r="O337" s="84"/>
      <c r="P337" s="84"/>
      <c r="Q337" s="84"/>
      <c r="R337" s="84"/>
      <c r="S337" s="84"/>
      <c r="T337" s="84"/>
      <c r="U337" s="85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131</v>
      </c>
      <c r="AU337" s="17" t="s">
        <v>82</v>
      </c>
    </row>
    <row r="338" s="2" customFormat="1">
      <c r="A338" s="38"/>
      <c r="B338" s="39"/>
      <c r="C338" s="40"/>
      <c r="D338" s="221" t="s">
        <v>133</v>
      </c>
      <c r="E338" s="40"/>
      <c r="F338" s="222" t="s">
        <v>1032</v>
      </c>
      <c r="G338" s="40"/>
      <c r="H338" s="40"/>
      <c r="I338" s="218"/>
      <c r="J338" s="40"/>
      <c r="K338" s="40"/>
      <c r="L338" s="44"/>
      <c r="M338" s="219"/>
      <c r="N338" s="220"/>
      <c r="O338" s="84"/>
      <c r="P338" s="84"/>
      <c r="Q338" s="84"/>
      <c r="R338" s="84"/>
      <c r="S338" s="84"/>
      <c r="T338" s="84"/>
      <c r="U338" s="85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133</v>
      </c>
      <c r="AU338" s="17" t="s">
        <v>82</v>
      </c>
    </row>
    <row r="339" s="2" customFormat="1" ht="16.5" customHeight="1">
      <c r="A339" s="38"/>
      <c r="B339" s="39"/>
      <c r="C339" s="203" t="s">
        <v>1033</v>
      </c>
      <c r="D339" s="203" t="s">
        <v>124</v>
      </c>
      <c r="E339" s="204" t="s">
        <v>1034</v>
      </c>
      <c r="F339" s="205" t="s">
        <v>1035</v>
      </c>
      <c r="G339" s="206" t="s">
        <v>335</v>
      </c>
      <c r="H339" s="207">
        <v>0.377</v>
      </c>
      <c r="I339" s="208"/>
      <c r="J339" s="209">
        <f>ROUND(I339*H339,2)</f>
        <v>0</v>
      </c>
      <c r="K339" s="205" t="s">
        <v>128</v>
      </c>
      <c r="L339" s="44"/>
      <c r="M339" s="210" t="s">
        <v>19</v>
      </c>
      <c r="N339" s="211" t="s">
        <v>43</v>
      </c>
      <c r="O339" s="84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2">
        <f>S339*H339</f>
        <v>0</v>
      </c>
      <c r="U339" s="213" t="s">
        <v>19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4" t="s">
        <v>129</v>
      </c>
      <c r="AT339" s="214" t="s">
        <v>124</v>
      </c>
      <c r="AU339" s="214" t="s">
        <v>82</v>
      </c>
      <c r="AY339" s="17" t="s">
        <v>121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7" t="s">
        <v>80</v>
      </c>
      <c r="BK339" s="215">
        <f>ROUND(I339*H339,2)</f>
        <v>0</v>
      </c>
      <c r="BL339" s="17" t="s">
        <v>129</v>
      </c>
      <c r="BM339" s="214" t="s">
        <v>1036</v>
      </c>
    </row>
    <row r="340" s="2" customFormat="1">
      <c r="A340" s="38"/>
      <c r="B340" s="39"/>
      <c r="C340" s="40"/>
      <c r="D340" s="216" t="s">
        <v>131</v>
      </c>
      <c r="E340" s="40"/>
      <c r="F340" s="217" t="s">
        <v>1037</v>
      </c>
      <c r="G340" s="40"/>
      <c r="H340" s="40"/>
      <c r="I340" s="218"/>
      <c r="J340" s="40"/>
      <c r="K340" s="40"/>
      <c r="L340" s="44"/>
      <c r="M340" s="219"/>
      <c r="N340" s="220"/>
      <c r="O340" s="84"/>
      <c r="P340" s="84"/>
      <c r="Q340" s="84"/>
      <c r="R340" s="84"/>
      <c r="S340" s="84"/>
      <c r="T340" s="84"/>
      <c r="U340" s="85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131</v>
      </c>
      <c r="AU340" s="17" t="s">
        <v>82</v>
      </c>
    </row>
    <row r="341" s="2" customFormat="1">
      <c r="A341" s="38"/>
      <c r="B341" s="39"/>
      <c r="C341" s="40"/>
      <c r="D341" s="221" t="s">
        <v>133</v>
      </c>
      <c r="E341" s="40"/>
      <c r="F341" s="222" t="s">
        <v>1038</v>
      </c>
      <c r="G341" s="40"/>
      <c r="H341" s="40"/>
      <c r="I341" s="218"/>
      <c r="J341" s="40"/>
      <c r="K341" s="40"/>
      <c r="L341" s="44"/>
      <c r="M341" s="219"/>
      <c r="N341" s="220"/>
      <c r="O341" s="84"/>
      <c r="P341" s="84"/>
      <c r="Q341" s="84"/>
      <c r="R341" s="84"/>
      <c r="S341" s="84"/>
      <c r="T341" s="84"/>
      <c r="U341" s="85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133</v>
      </c>
      <c r="AU341" s="17" t="s">
        <v>82</v>
      </c>
    </row>
    <row r="342" s="2" customFormat="1" ht="16.5" customHeight="1">
      <c r="A342" s="38"/>
      <c r="B342" s="39"/>
      <c r="C342" s="203" t="s">
        <v>1039</v>
      </c>
      <c r="D342" s="203" t="s">
        <v>124</v>
      </c>
      <c r="E342" s="204" t="s">
        <v>1040</v>
      </c>
      <c r="F342" s="205" t="s">
        <v>1041</v>
      </c>
      <c r="G342" s="206" t="s">
        <v>335</v>
      </c>
      <c r="H342" s="207">
        <v>0.377</v>
      </c>
      <c r="I342" s="208"/>
      <c r="J342" s="209">
        <f>ROUND(I342*H342,2)</f>
        <v>0</v>
      </c>
      <c r="K342" s="205" t="s">
        <v>128</v>
      </c>
      <c r="L342" s="44"/>
      <c r="M342" s="210" t="s">
        <v>19</v>
      </c>
      <c r="N342" s="211" t="s">
        <v>43</v>
      </c>
      <c r="O342" s="84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2">
        <f>S342*H342</f>
        <v>0</v>
      </c>
      <c r="U342" s="213" t="s">
        <v>19</v>
      </c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4" t="s">
        <v>129</v>
      </c>
      <c r="AT342" s="214" t="s">
        <v>124</v>
      </c>
      <c r="AU342" s="214" t="s">
        <v>82</v>
      </c>
      <c r="AY342" s="17" t="s">
        <v>121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7" t="s">
        <v>80</v>
      </c>
      <c r="BK342" s="215">
        <f>ROUND(I342*H342,2)</f>
        <v>0</v>
      </c>
      <c r="BL342" s="17" t="s">
        <v>129</v>
      </c>
      <c r="BM342" s="214" t="s">
        <v>1042</v>
      </c>
    </row>
    <row r="343" s="2" customFormat="1">
      <c r="A343" s="38"/>
      <c r="B343" s="39"/>
      <c r="C343" s="40"/>
      <c r="D343" s="216" t="s">
        <v>131</v>
      </c>
      <c r="E343" s="40"/>
      <c r="F343" s="217" t="s">
        <v>1043</v>
      </c>
      <c r="G343" s="40"/>
      <c r="H343" s="40"/>
      <c r="I343" s="218"/>
      <c r="J343" s="40"/>
      <c r="K343" s="40"/>
      <c r="L343" s="44"/>
      <c r="M343" s="219"/>
      <c r="N343" s="220"/>
      <c r="O343" s="84"/>
      <c r="P343" s="84"/>
      <c r="Q343" s="84"/>
      <c r="R343" s="84"/>
      <c r="S343" s="84"/>
      <c r="T343" s="84"/>
      <c r="U343" s="85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131</v>
      </c>
      <c r="AU343" s="17" t="s">
        <v>82</v>
      </c>
    </row>
    <row r="344" s="2" customFormat="1">
      <c r="A344" s="38"/>
      <c r="B344" s="39"/>
      <c r="C344" s="40"/>
      <c r="D344" s="221" t="s">
        <v>133</v>
      </c>
      <c r="E344" s="40"/>
      <c r="F344" s="222" t="s">
        <v>1044</v>
      </c>
      <c r="G344" s="40"/>
      <c r="H344" s="40"/>
      <c r="I344" s="218"/>
      <c r="J344" s="40"/>
      <c r="K344" s="40"/>
      <c r="L344" s="44"/>
      <c r="M344" s="219"/>
      <c r="N344" s="220"/>
      <c r="O344" s="84"/>
      <c r="P344" s="84"/>
      <c r="Q344" s="84"/>
      <c r="R344" s="84"/>
      <c r="S344" s="84"/>
      <c r="T344" s="84"/>
      <c r="U344" s="85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133</v>
      </c>
      <c r="AU344" s="17" t="s">
        <v>82</v>
      </c>
    </row>
    <row r="345" s="12" customFormat="1" ht="25.92" customHeight="1">
      <c r="A345" s="12"/>
      <c r="B345" s="187"/>
      <c r="C345" s="188"/>
      <c r="D345" s="189" t="s">
        <v>71</v>
      </c>
      <c r="E345" s="190" t="s">
        <v>231</v>
      </c>
      <c r="F345" s="190" t="s">
        <v>579</v>
      </c>
      <c r="G345" s="188"/>
      <c r="H345" s="188"/>
      <c r="I345" s="191"/>
      <c r="J345" s="192">
        <f>BK345</f>
        <v>0</v>
      </c>
      <c r="K345" s="188"/>
      <c r="L345" s="193"/>
      <c r="M345" s="194"/>
      <c r="N345" s="195"/>
      <c r="O345" s="195"/>
      <c r="P345" s="196">
        <f>P346+SUM(P347:P357)</f>
        <v>0</v>
      </c>
      <c r="Q345" s="195"/>
      <c r="R345" s="196">
        <f>R346+SUM(R347:R357)</f>
        <v>0.012280000000000001</v>
      </c>
      <c r="S345" s="195"/>
      <c r="T345" s="196">
        <f>T346+SUM(T347:T357)</f>
        <v>10.648</v>
      </c>
      <c r="U345" s="197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8" t="s">
        <v>141</v>
      </c>
      <c r="AT345" s="199" t="s">
        <v>71</v>
      </c>
      <c r="AU345" s="199" t="s">
        <v>72</v>
      </c>
      <c r="AY345" s="198" t="s">
        <v>121</v>
      </c>
      <c r="BK345" s="200">
        <f>BK346+SUM(BK347:BK357)</f>
        <v>0</v>
      </c>
    </row>
    <row r="346" s="2" customFormat="1" ht="16.5" customHeight="1">
      <c r="A346" s="38"/>
      <c r="B346" s="39"/>
      <c r="C346" s="203" t="s">
        <v>1045</v>
      </c>
      <c r="D346" s="203" t="s">
        <v>124</v>
      </c>
      <c r="E346" s="204" t="s">
        <v>1046</v>
      </c>
      <c r="F346" s="205" t="s">
        <v>1047</v>
      </c>
      <c r="G346" s="206" t="s">
        <v>127</v>
      </c>
      <c r="H346" s="207">
        <v>8</v>
      </c>
      <c r="I346" s="208"/>
      <c r="J346" s="209">
        <f>ROUND(I346*H346,2)</f>
        <v>0</v>
      </c>
      <c r="K346" s="205" t="s">
        <v>128</v>
      </c>
      <c r="L346" s="44"/>
      <c r="M346" s="210" t="s">
        <v>19</v>
      </c>
      <c r="N346" s="211" t="s">
        <v>43</v>
      </c>
      <c r="O346" s="84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2">
        <f>S346*H346</f>
        <v>0</v>
      </c>
      <c r="U346" s="213" t="s">
        <v>19</v>
      </c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4" t="s">
        <v>585</v>
      </c>
      <c r="AT346" s="214" t="s">
        <v>124</v>
      </c>
      <c r="AU346" s="214" t="s">
        <v>80</v>
      </c>
      <c r="AY346" s="17" t="s">
        <v>121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7" t="s">
        <v>80</v>
      </c>
      <c r="BK346" s="215">
        <f>ROUND(I346*H346,2)</f>
        <v>0</v>
      </c>
      <c r="BL346" s="17" t="s">
        <v>585</v>
      </c>
      <c r="BM346" s="214" t="s">
        <v>1048</v>
      </c>
    </row>
    <row r="347" s="2" customFormat="1">
      <c r="A347" s="38"/>
      <c r="B347" s="39"/>
      <c r="C347" s="40"/>
      <c r="D347" s="216" t="s">
        <v>131</v>
      </c>
      <c r="E347" s="40"/>
      <c r="F347" s="217" t="s">
        <v>1049</v>
      </c>
      <c r="G347" s="40"/>
      <c r="H347" s="40"/>
      <c r="I347" s="218"/>
      <c r="J347" s="40"/>
      <c r="K347" s="40"/>
      <c r="L347" s="44"/>
      <c r="M347" s="219"/>
      <c r="N347" s="220"/>
      <c r="O347" s="84"/>
      <c r="P347" s="84"/>
      <c r="Q347" s="84"/>
      <c r="R347" s="84"/>
      <c r="S347" s="84"/>
      <c r="T347" s="84"/>
      <c r="U347" s="85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131</v>
      </c>
      <c r="AU347" s="17" t="s">
        <v>80</v>
      </c>
    </row>
    <row r="348" s="2" customFormat="1">
      <c r="A348" s="38"/>
      <c r="B348" s="39"/>
      <c r="C348" s="40"/>
      <c r="D348" s="221" t="s">
        <v>133</v>
      </c>
      <c r="E348" s="40"/>
      <c r="F348" s="222" t="s">
        <v>1050</v>
      </c>
      <c r="G348" s="40"/>
      <c r="H348" s="40"/>
      <c r="I348" s="218"/>
      <c r="J348" s="40"/>
      <c r="K348" s="40"/>
      <c r="L348" s="44"/>
      <c r="M348" s="219"/>
      <c r="N348" s="220"/>
      <c r="O348" s="84"/>
      <c r="P348" s="84"/>
      <c r="Q348" s="84"/>
      <c r="R348" s="84"/>
      <c r="S348" s="84"/>
      <c r="T348" s="84"/>
      <c r="U348" s="85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133</v>
      </c>
      <c r="AU348" s="17" t="s">
        <v>80</v>
      </c>
    </row>
    <row r="349" s="2" customFormat="1" ht="24.15" customHeight="1">
      <c r="A349" s="38"/>
      <c r="B349" s="39"/>
      <c r="C349" s="223" t="s">
        <v>1051</v>
      </c>
      <c r="D349" s="223" t="s">
        <v>231</v>
      </c>
      <c r="E349" s="224" t="s">
        <v>1052</v>
      </c>
      <c r="F349" s="225" t="s">
        <v>1053</v>
      </c>
      <c r="G349" s="226" t="s">
        <v>1054</v>
      </c>
      <c r="H349" s="227">
        <v>1</v>
      </c>
      <c r="I349" s="228"/>
      <c r="J349" s="229">
        <f>ROUND(I349*H349,2)</f>
        <v>0</v>
      </c>
      <c r="K349" s="225" t="s">
        <v>128</v>
      </c>
      <c r="L349" s="230"/>
      <c r="M349" s="231" t="s">
        <v>19</v>
      </c>
      <c r="N349" s="232" t="s">
        <v>43</v>
      </c>
      <c r="O349" s="84"/>
      <c r="P349" s="212">
        <f>O349*H349</f>
        <v>0</v>
      </c>
      <c r="Q349" s="212">
        <v>0.00316</v>
      </c>
      <c r="R349" s="212">
        <f>Q349*H349</f>
        <v>0.00316</v>
      </c>
      <c r="S349" s="212">
        <v>0</v>
      </c>
      <c r="T349" s="212">
        <f>S349*H349</f>
        <v>0</v>
      </c>
      <c r="U349" s="213" t="s">
        <v>19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4" t="s">
        <v>742</v>
      </c>
      <c r="AT349" s="214" t="s">
        <v>231</v>
      </c>
      <c r="AU349" s="214" t="s">
        <v>80</v>
      </c>
      <c r="AY349" s="17" t="s">
        <v>121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7" t="s">
        <v>80</v>
      </c>
      <c r="BK349" s="215">
        <f>ROUND(I349*H349,2)</f>
        <v>0</v>
      </c>
      <c r="BL349" s="17" t="s">
        <v>742</v>
      </c>
      <c r="BM349" s="214" t="s">
        <v>1055</v>
      </c>
    </row>
    <row r="350" s="2" customFormat="1">
      <c r="A350" s="38"/>
      <c r="B350" s="39"/>
      <c r="C350" s="40"/>
      <c r="D350" s="216" t="s">
        <v>131</v>
      </c>
      <c r="E350" s="40"/>
      <c r="F350" s="217" t="s">
        <v>1053</v>
      </c>
      <c r="G350" s="40"/>
      <c r="H350" s="40"/>
      <c r="I350" s="218"/>
      <c r="J350" s="40"/>
      <c r="K350" s="40"/>
      <c r="L350" s="44"/>
      <c r="M350" s="219"/>
      <c r="N350" s="220"/>
      <c r="O350" s="84"/>
      <c r="P350" s="84"/>
      <c r="Q350" s="84"/>
      <c r="R350" s="84"/>
      <c r="S350" s="84"/>
      <c r="T350" s="84"/>
      <c r="U350" s="85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131</v>
      </c>
      <c r="AU350" s="17" t="s">
        <v>80</v>
      </c>
    </row>
    <row r="351" s="2" customFormat="1" ht="24.15" customHeight="1">
      <c r="A351" s="38"/>
      <c r="B351" s="39"/>
      <c r="C351" s="223" t="s">
        <v>1056</v>
      </c>
      <c r="D351" s="223" t="s">
        <v>231</v>
      </c>
      <c r="E351" s="224" t="s">
        <v>1057</v>
      </c>
      <c r="F351" s="225" t="s">
        <v>1058</v>
      </c>
      <c r="G351" s="226" t="s">
        <v>1054</v>
      </c>
      <c r="H351" s="227">
        <v>3</v>
      </c>
      <c r="I351" s="228"/>
      <c r="J351" s="229">
        <f>ROUND(I351*H351,2)</f>
        <v>0</v>
      </c>
      <c r="K351" s="225" t="s">
        <v>128</v>
      </c>
      <c r="L351" s="230"/>
      <c r="M351" s="231" t="s">
        <v>19</v>
      </c>
      <c r="N351" s="232" t="s">
        <v>43</v>
      </c>
      <c r="O351" s="84"/>
      <c r="P351" s="212">
        <f>O351*H351</f>
        <v>0</v>
      </c>
      <c r="Q351" s="212">
        <v>0.00089999999999999998</v>
      </c>
      <c r="R351" s="212">
        <f>Q351*H351</f>
        <v>0.0027000000000000001</v>
      </c>
      <c r="S351" s="212">
        <v>0</v>
      </c>
      <c r="T351" s="212">
        <f>S351*H351</f>
        <v>0</v>
      </c>
      <c r="U351" s="213" t="s">
        <v>19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4" t="s">
        <v>742</v>
      </c>
      <c r="AT351" s="214" t="s">
        <v>231</v>
      </c>
      <c r="AU351" s="214" t="s">
        <v>80</v>
      </c>
      <c r="AY351" s="17" t="s">
        <v>121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7" t="s">
        <v>80</v>
      </c>
      <c r="BK351" s="215">
        <f>ROUND(I351*H351,2)</f>
        <v>0</v>
      </c>
      <c r="BL351" s="17" t="s">
        <v>742</v>
      </c>
      <c r="BM351" s="214" t="s">
        <v>1059</v>
      </c>
    </row>
    <row r="352" s="2" customFormat="1">
      <c r="A352" s="38"/>
      <c r="B352" s="39"/>
      <c r="C352" s="40"/>
      <c r="D352" s="216" t="s">
        <v>131</v>
      </c>
      <c r="E352" s="40"/>
      <c r="F352" s="217" t="s">
        <v>1058</v>
      </c>
      <c r="G352" s="40"/>
      <c r="H352" s="40"/>
      <c r="I352" s="218"/>
      <c r="J352" s="40"/>
      <c r="K352" s="40"/>
      <c r="L352" s="44"/>
      <c r="M352" s="219"/>
      <c r="N352" s="220"/>
      <c r="O352" s="84"/>
      <c r="P352" s="84"/>
      <c r="Q352" s="84"/>
      <c r="R352" s="84"/>
      <c r="S352" s="84"/>
      <c r="T352" s="84"/>
      <c r="U352" s="85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131</v>
      </c>
      <c r="AU352" s="17" t="s">
        <v>80</v>
      </c>
    </row>
    <row r="353" s="2" customFormat="1" ht="24.15" customHeight="1">
      <c r="A353" s="38"/>
      <c r="B353" s="39"/>
      <c r="C353" s="223" t="s">
        <v>1060</v>
      </c>
      <c r="D353" s="223" t="s">
        <v>231</v>
      </c>
      <c r="E353" s="224" t="s">
        <v>1061</v>
      </c>
      <c r="F353" s="225" t="s">
        <v>1062</v>
      </c>
      <c r="G353" s="226" t="s">
        <v>1054</v>
      </c>
      <c r="H353" s="227">
        <v>3</v>
      </c>
      <c r="I353" s="228"/>
      <c r="J353" s="229">
        <f>ROUND(I353*H353,2)</f>
        <v>0</v>
      </c>
      <c r="K353" s="225" t="s">
        <v>128</v>
      </c>
      <c r="L353" s="230"/>
      <c r="M353" s="231" t="s">
        <v>19</v>
      </c>
      <c r="N353" s="232" t="s">
        <v>43</v>
      </c>
      <c r="O353" s="84"/>
      <c r="P353" s="212">
        <f>O353*H353</f>
        <v>0</v>
      </c>
      <c r="Q353" s="212">
        <v>0.0015</v>
      </c>
      <c r="R353" s="212">
        <f>Q353*H353</f>
        <v>0.0045000000000000005</v>
      </c>
      <c r="S353" s="212">
        <v>0</v>
      </c>
      <c r="T353" s="212">
        <f>S353*H353</f>
        <v>0</v>
      </c>
      <c r="U353" s="213" t="s">
        <v>19</v>
      </c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4" t="s">
        <v>742</v>
      </c>
      <c r="AT353" s="214" t="s">
        <v>231</v>
      </c>
      <c r="AU353" s="214" t="s">
        <v>80</v>
      </c>
      <c r="AY353" s="17" t="s">
        <v>121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7" t="s">
        <v>80</v>
      </c>
      <c r="BK353" s="215">
        <f>ROUND(I353*H353,2)</f>
        <v>0</v>
      </c>
      <c r="BL353" s="17" t="s">
        <v>742</v>
      </c>
      <c r="BM353" s="214" t="s">
        <v>1063</v>
      </c>
    </row>
    <row r="354" s="2" customFormat="1">
      <c r="A354" s="38"/>
      <c r="B354" s="39"/>
      <c r="C354" s="40"/>
      <c r="D354" s="216" t="s">
        <v>131</v>
      </c>
      <c r="E354" s="40"/>
      <c r="F354" s="217" t="s">
        <v>1062</v>
      </c>
      <c r="G354" s="40"/>
      <c r="H354" s="40"/>
      <c r="I354" s="218"/>
      <c r="J354" s="40"/>
      <c r="K354" s="40"/>
      <c r="L354" s="44"/>
      <c r="M354" s="219"/>
      <c r="N354" s="220"/>
      <c r="O354" s="84"/>
      <c r="P354" s="84"/>
      <c r="Q354" s="84"/>
      <c r="R354" s="84"/>
      <c r="S354" s="84"/>
      <c r="T354" s="84"/>
      <c r="U354" s="85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131</v>
      </c>
      <c r="AU354" s="17" t="s">
        <v>80</v>
      </c>
    </row>
    <row r="355" s="2" customFormat="1" ht="24.15" customHeight="1">
      <c r="A355" s="38"/>
      <c r="B355" s="39"/>
      <c r="C355" s="223" t="s">
        <v>1064</v>
      </c>
      <c r="D355" s="223" t="s">
        <v>231</v>
      </c>
      <c r="E355" s="224" t="s">
        <v>1065</v>
      </c>
      <c r="F355" s="225" t="s">
        <v>1066</v>
      </c>
      <c r="G355" s="226" t="s">
        <v>1054</v>
      </c>
      <c r="H355" s="227">
        <v>1</v>
      </c>
      <c r="I355" s="228"/>
      <c r="J355" s="229">
        <f>ROUND(I355*H355,2)</f>
        <v>0</v>
      </c>
      <c r="K355" s="225" t="s">
        <v>128</v>
      </c>
      <c r="L355" s="230"/>
      <c r="M355" s="231" t="s">
        <v>19</v>
      </c>
      <c r="N355" s="232" t="s">
        <v>43</v>
      </c>
      <c r="O355" s="84"/>
      <c r="P355" s="212">
        <f>O355*H355</f>
        <v>0</v>
      </c>
      <c r="Q355" s="212">
        <v>0.0019200000000000001</v>
      </c>
      <c r="R355" s="212">
        <f>Q355*H355</f>
        <v>0.0019200000000000001</v>
      </c>
      <c r="S355" s="212">
        <v>0</v>
      </c>
      <c r="T355" s="212">
        <f>S355*H355</f>
        <v>0</v>
      </c>
      <c r="U355" s="213" t="s">
        <v>19</v>
      </c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4" t="s">
        <v>742</v>
      </c>
      <c r="AT355" s="214" t="s">
        <v>231</v>
      </c>
      <c r="AU355" s="214" t="s">
        <v>80</v>
      </c>
      <c r="AY355" s="17" t="s">
        <v>121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7" t="s">
        <v>80</v>
      </c>
      <c r="BK355" s="215">
        <f>ROUND(I355*H355,2)</f>
        <v>0</v>
      </c>
      <c r="BL355" s="17" t="s">
        <v>742</v>
      </c>
      <c r="BM355" s="214" t="s">
        <v>1067</v>
      </c>
    </row>
    <row r="356" s="2" customFormat="1">
      <c r="A356" s="38"/>
      <c r="B356" s="39"/>
      <c r="C356" s="40"/>
      <c r="D356" s="216" t="s">
        <v>131</v>
      </c>
      <c r="E356" s="40"/>
      <c r="F356" s="217" t="s">
        <v>1066</v>
      </c>
      <c r="G356" s="40"/>
      <c r="H356" s="40"/>
      <c r="I356" s="218"/>
      <c r="J356" s="40"/>
      <c r="K356" s="40"/>
      <c r="L356" s="44"/>
      <c r="M356" s="219"/>
      <c r="N356" s="220"/>
      <c r="O356" s="84"/>
      <c r="P356" s="84"/>
      <c r="Q356" s="84"/>
      <c r="R356" s="84"/>
      <c r="S356" s="84"/>
      <c r="T356" s="84"/>
      <c r="U356" s="85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131</v>
      </c>
      <c r="AU356" s="17" t="s">
        <v>80</v>
      </c>
    </row>
    <row r="357" s="12" customFormat="1" ht="22.8" customHeight="1">
      <c r="A357" s="12"/>
      <c r="B357" s="187"/>
      <c r="C357" s="188"/>
      <c r="D357" s="189" t="s">
        <v>71</v>
      </c>
      <c r="E357" s="201" t="s">
        <v>1068</v>
      </c>
      <c r="F357" s="201" t="s">
        <v>1069</v>
      </c>
      <c r="G357" s="188"/>
      <c r="H357" s="188"/>
      <c r="I357" s="191"/>
      <c r="J357" s="202">
        <f>BK357</f>
        <v>0</v>
      </c>
      <c r="K357" s="188"/>
      <c r="L357" s="193"/>
      <c r="M357" s="194"/>
      <c r="N357" s="195"/>
      <c r="O357" s="195"/>
      <c r="P357" s="196">
        <f>SUM(P358:P381)</f>
        <v>0</v>
      </c>
      <c r="Q357" s="195"/>
      <c r="R357" s="196">
        <f>SUM(R358:R381)</f>
        <v>0</v>
      </c>
      <c r="S357" s="195"/>
      <c r="T357" s="196">
        <f>SUM(T358:T381)</f>
        <v>10.648</v>
      </c>
      <c r="U357" s="197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98" t="s">
        <v>141</v>
      </c>
      <c r="AT357" s="199" t="s">
        <v>71</v>
      </c>
      <c r="AU357" s="199" t="s">
        <v>80</v>
      </c>
      <c r="AY357" s="198" t="s">
        <v>121</v>
      </c>
      <c r="BK357" s="200">
        <f>SUM(BK358:BK381)</f>
        <v>0</v>
      </c>
    </row>
    <row r="358" s="2" customFormat="1" ht="16.5" customHeight="1">
      <c r="A358" s="38"/>
      <c r="B358" s="39"/>
      <c r="C358" s="203" t="s">
        <v>1070</v>
      </c>
      <c r="D358" s="203" t="s">
        <v>124</v>
      </c>
      <c r="E358" s="204" t="s">
        <v>1071</v>
      </c>
      <c r="F358" s="205" t="s">
        <v>1072</v>
      </c>
      <c r="G358" s="206" t="s">
        <v>127</v>
      </c>
      <c r="H358" s="207">
        <v>112</v>
      </c>
      <c r="I358" s="208"/>
      <c r="J358" s="209">
        <f>ROUND(I358*H358,2)</f>
        <v>0</v>
      </c>
      <c r="K358" s="205" t="s">
        <v>128</v>
      </c>
      <c r="L358" s="44"/>
      <c r="M358" s="210" t="s">
        <v>19</v>
      </c>
      <c r="N358" s="211" t="s">
        <v>43</v>
      </c>
      <c r="O358" s="84"/>
      <c r="P358" s="212">
        <f>O358*H358</f>
        <v>0</v>
      </c>
      <c r="Q358" s="212">
        <v>0</v>
      </c>
      <c r="R358" s="212">
        <f>Q358*H358</f>
        <v>0</v>
      </c>
      <c r="S358" s="212">
        <v>0.069000000000000006</v>
      </c>
      <c r="T358" s="212">
        <f>S358*H358</f>
        <v>7.7280000000000006</v>
      </c>
      <c r="U358" s="213" t="s">
        <v>19</v>
      </c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4" t="s">
        <v>585</v>
      </c>
      <c r="AT358" s="214" t="s">
        <v>124</v>
      </c>
      <c r="AU358" s="214" t="s">
        <v>82</v>
      </c>
      <c r="AY358" s="17" t="s">
        <v>121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7" t="s">
        <v>80</v>
      </c>
      <c r="BK358" s="215">
        <f>ROUND(I358*H358,2)</f>
        <v>0</v>
      </c>
      <c r="BL358" s="17" t="s">
        <v>585</v>
      </c>
      <c r="BM358" s="214" t="s">
        <v>1073</v>
      </c>
    </row>
    <row r="359" s="2" customFormat="1">
      <c r="A359" s="38"/>
      <c r="B359" s="39"/>
      <c r="C359" s="40"/>
      <c r="D359" s="216" t="s">
        <v>131</v>
      </c>
      <c r="E359" s="40"/>
      <c r="F359" s="217" t="s">
        <v>1074</v>
      </c>
      <c r="G359" s="40"/>
      <c r="H359" s="40"/>
      <c r="I359" s="218"/>
      <c r="J359" s="40"/>
      <c r="K359" s="40"/>
      <c r="L359" s="44"/>
      <c r="M359" s="219"/>
      <c r="N359" s="220"/>
      <c r="O359" s="84"/>
      <c r="P359" s="84"/>
      <c r="Q359" s="84"/>
      <c r="R359" s="84"/>
      <c r="S359" s="84"/>
      <c r="T359" s="84"/>
      <c r="U359" s="85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131</v>
      </c>
      <c r="AU359" s="17" t="s">
        <v>82</v>
      </c>
    </row>
    <row r="360" s="2" customFormat="1">
      <c r="A360" s="38"/>
      <c r="B360" s="39"/>
      <c r="C360" s="40"/>
      <c r="D360" s="221" t="s">
        <v>133</v>
      </c>
      <c r="E360" s="40"/>
      <c r="F360" s="222" t="s">
        <v>1075</v>
      </c>
      <c r="G360" s="40"/>
      <c r="H360" s="40"/>
      <c r="I360" s="218"/>
      <c r="J360" s="40"/>
      <c r="K360" s="40"/>
      <c r="L360" s="44"/>
      <c r="M360" s="219"/>
      <c r="N360" s="220"/>
      <c r="O360" s="84"/>
      <c r="P360" s="84"/>
      <c r="Q360" s="84"/>
      <c r="R360" s="84"/>
      <c r="S360" s="84"/>
      <c r="T360" s="84"/>
      <c r="U360" s="85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133</v>
      </c>
      <c r="AU360" s="17" t="s">
        <v>82</v>
      </c>
    </row>
    <row r="361" s="2" customFormat="1" ht="21.75" customHeight="1">
      <c r="A361" s="38"/>
      <c r="B361" s="39"/>
      <c r="C361" s="203" t="s">
        <v>1076</v>
      </c>
      <c r="D361" s="203" t="s">
        <v>124</v>
      </c>
      <c r="E361" s="204" t="s">
        <v>1077</v>
      </c>
      <c r="F361" s="205" t="s">
        <v>1078</v>
      </c>
      <c r="G361" s="206" t="s">
        <v>127</v>
      </c>
      <c r="H361" s="207">
        <v>22</v>
      </c>
      <c r="I361" s="208"/>
      <c r="J361" s="209">
        <f>ROUND(I361*H361,2)</f>
        <v>0</v>
      </c>
      <c r="K361" s="205" t="s">
        <v>128</v>
      </c>
      <c r="L361" s="44"/>
      <c r="M361" s="210" t="s">
        <v>19</v>
      </c>
      <c r="N361" s="211" t="s">
        <v>43</v>
      </c>
      <c r="O361" s="84"/>
      <c r="P361" s="212">
        <f>O361*H361</f>
        <v>0</v>
      </c>
      <c r="Q361" s="212">
        <v>0</v>
      </c>
      <c r="R361" s="212">
        <f>Q361*H361</f>
        <v>0</v>
      </c>
      <c r="S361" s="212">
        <v>0.082000000000000003</v>
      </c>
      <c r="T361" s="212">
        <f>S361*H361</f>
        <v>1.8040000000000001</v>
      </c>
      <c r="U361" s="213" t="s">
        <v>19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4" t="s">
        <v>585</v>
      </c>
      <c r="AT361" s="214" t="s">
        <v>124</v>
      </c>
      <c r="AU361" s="214" t="s">
        <v>82</v>
      </c>
      <c r="AY361" s="17" t="s">
        <v>121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7" t="s">
        <v>80</v>
      </c>
      <c r="BK361" s="215">
        <f>ROUND(I361*H361,2)</f>
        <v>0</v>
      </c>
      <c r="BL361" s="17" t="s">
        <v>585</v>
      </c>
      <c r="BM361" s="214" t="s">
        <v>1079</v>
      </c>
    </row>
    <row r="362" s="2" customFormat="1">
      <c r="A362" s="38"/>
      <c r="B362" s="39"/>
      <c r="C362" s="40"/>
      <c r="D362" s="216" t="s">
        <v>131</v>
      </c>
      <c r="E362" s="40"/>
      <c r="F362" s="217" t="s">
        <v>1080</v>
      </c>
      <c r="G362" s="40"/>
      <c r="H362" s="40"/>
      <c r="I362" s="218"/>
      <c r="J362" s="40"/>
      <c r="K362" s="40"/>
      <c r="L362" s="44"/>
      <c r="M362" s="219"/>
      <c r="N362" s="220"/>
      <c r="O362" s="84"/>
      <c r="P362" s="84"/>
      <c r="Q362" s="84"/>
      <c r="R362" s="84"/>
      <c r="S362" s="84"/>
      <c r="T362" s="84"/>
      <c r="U362" s="85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131</v>
      </c>
      <c r="AU362" s="17" t="s">
        <v>82</v>
      </c>
    </row>
    <row r="363" s="2" customFormat="1">
      <c r="A363" s="38"/>
      <c r="B363" s="39"/>
      <c r="C363" s="40"/>
      <c r="D363" s="221" t="s">
        <v>133</v>
      </c>
      <c r="E363" s="40"/>
      <c r="F363" s="222" t="s">
        <v>1081</v>
      </c>
      <c r="G363" s="40"/>
      <c r="H363" s="40"/>
      <c r="I363" s="218"/>
      <c r="J363" s="40"/>
      <c r="K363" s="40"/>
      <c r="L363" s="44"/>
      <c r="M363" s="219"/>
      <c r="N363" s="220"/>
      <c r="O363" s="84"/>
      <c r="P363" s="84"/>
      <c r="Q363" s="84"/>
      <c r="R363" s="84"/>
      <c r="S363" s="84"/>
      <c r="T363" s="84"/>
      <c r="U363" s="85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133</v>
      </c>
      <c r="AU363" s="17" t="s">
        <v>82</v>
      </c>
    </row>
    <row r="364" s="2" customFormat="1" ht="21.75" customHeight="1">
      <c r="A364" s="38"/>
      <c r="B364" s="39"/>
      <c r="C364" s="203" t="s">
        <v>1082</v>
      </c>
      <c r="D364" s="203" t="s">
        <v>124</v>
      </c>
      <c r="E364" s="204" t="s">
        <v>1083</v>
      </c>
      <c r="F364" s="205" t="s">
        <v>1084</v>
      </c>
      <c r="G364" s="206" t="s">
        <v>127</v>
      </c>
      <c r="H364" s="207">
        <v>12</v>
      </c>
      <c r="I364" s="208"/>
      <c r="J364" s="209">
        <f>ROUND(I364*H364,2)</f>
        <v>0</v>
      </c>
      <c r="K364" s="205" t="s">
        <v>128</v>
      </c>
      <c r="L364" s="44"/>
      <c r="M364" s="210" t="s">
        <v>19</v>
      </c>
      <c r="N364" s="211" t="s">
        <v>43</v>
      </c>
      <c r="O364" s="84"/>
      <c r="P364" s="212">
        <f>O364*H364</f>
        <v>0</v>
      </c>
      <c r="Q364" s="212">
        <v>0</v>
      </c>
      <c r="R364" s="212">
        <f>Q364*H364</f>
        <v>0</v>
      </c>
      <c r="S364" s="212">
        <v>0.092999999999999999</v>
      </c>
      <c r="T364" s="212">
        <f>S364*H364</f>
        <v>1.1160000000000001</v>
      </c>
      <c r="U364" s="213" t="s">
        <v>19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4" t="s">
        <v>585</v>
      </c>
      <c r="AT364" s="214" t="s">
        <v>124</v>
      </c>
      <c r="AU364" s="214" t="s">
        <v>82</v>
      </c>
      <c r="AY364" s="17" t="s">
        <v>121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7" t="s">
        <v>80</v>
      </c>
      <c r="BK364" s="215">
        <f>ROUND(I364*H364,2)</f>
        <v>0</v>
      </c>
      <c r="BL364" s="17" t="s">
        <v>585</v>
      </c>
      <c r="BM364" s="214" t="s">
        <v>1085</v>
      </c>
    </row>
    <row r="365" s="2" customFormat="1">
      <c r="A365" s="38"/>
      <c r="B365" s="39"/>
      <c r="C365" s="40"/>
      <c r="D365" s="216" t="s">
        <v>131</v>
      </c>
      <c r="E365" s="40"/>
      <c r="F365" s="217" t="s">
        <v>1086</v>
      </c>
      <c r="G365" s="40"/>
      <c r="H365" s="40"/>
      <c r="I365" s="218"/>
      <c r="J365" s="40"/>
      <c r="K365" s="40"/>
      <c r="L365" s="44"/>
      <c r="M365" s="219"/>
      <c r="N365" s="220"/>
      <c r="O365" s="84"/>
      <c r="P365" s="84"/>
      <c r="Q365" s="84"/>
      <c r="R365" s="84"/>
      <c r="S365" s="84"/>
      <c r="T365" s="84"/>
      <c r="U365" s="85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131</v>
      </c>
      <c r="AU365" s="17" t="s">
        <v>82</v>
      </c>
    </row>
    <row r="366" s="2" customFormat="1">
      <c r="A366" s="38"/>
      <c r="B366" s="39"/>
      <c r="C366" s="40"/>
      <c r="D366" s="221" t="s">
        <v>133</v>
      </c>
      <c r="E366" s="40"/>
      <c r="F366" s="222" t="s">
        <v>1087</v>
      </c>
      <c r="G366" s="40"/>
      <c r="H366" s="40"/>
      <c r="I366" s="218"/>
      <c r="J366" s="40"/>
      <c r="K366" s="40"/>
      <c r="L366" s="44"/>
      <c r="M366" s="219"/>
      <c r="N366" s="220"/>
      <c r="O366" s="84"/>
      <c r="P366" s="84"/>
      <c r="Q366" s="84"/>
      <c r="R366" s="84"/>
      <c r="S366" s="84"/>
      <c r="T366" s="84"/>
      <c r="U366" s="85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133</v>
      </c>
      <c r="AU366" s="17" t="s">
        <v>82</v>
      </c>
    </row>
    <row r="367" s="2" customFormat="1" ht="16.5" customHeight="1">
      <c r="A367" s="38"/>
      <c r="B367" s="39"/>
      <c r="C367" s="203" t="s">
        <v>1088</v>
      </c>
      <c r="D367" s="203" t="s">
        <v>124</v>
      </c>
      <c r="E367" s="204" t="s">
        <v>1089</v>
      </c>
      <c r="F367" s="205" t="s">
        <v>1090</v>
      </c>
      <c r="G367" s="206" t="s">
        <v>335</v>
      </c>
      <c r="H367" s="207">
        <v>10.648</v>
      </c>
      <c r="I367" s="208"/>
      <c r="J367" s="209">
        <f>ROUND(I367*H367,2)</f>
        <v>0</v>
      </c>
      <c r="K367" s="205" t="s">
        <v>128</v>
      </c>
      <c r="L367" s="44"/>
      <c r="M367" s="210" t="s">
        <v>19</v>
      </c>
      <c r="N367" s="211" t="s">
        <v>43</v>
      </c>
      <c r="O367" s="84"/>
      <c r="P367" s="212">
        <f>O367*H367</f>
        <v>0</v>
      </c>
      <c r="Q367" s="212">
        <v>0</v>
      </c>
      <c r="R367" s="212">
        <f>Q367*H367</f>
        <v>0</v>
      </c>
      <c r="S367" s="212">
        <v>0</v>
      </c>
      <c r="T367" s="212">
        <f>S367*H367</f>
        <v>0</v>
      </c>
      <c r="U367" s="213" t="s">
        <v>19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4" t="s">
        <v>585</v>
      </c>
      <c r="AT367" s="214" t="s">
        <v>124</v>
      </c>
      <c r="AU367" s="214" t="s">
        <v>82</v>
      </c>
      <c r="AY367" s="17" t="s">
        <v>121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7" t="s">
        <v>80</v>
      </c>
      <c r="BK367" s="215">
        <f>ROUND(I367*H367,2)</f>
        <v>0</v>
      </c>
      <c r="BL367" s="17" t="s">
        <v>585</v>
      </c>
      <c r="BM367" s="214" t="s">
        <v>1091</v>
      </c>
    </row>
    <row r="368" s="2" customFormat="1">
      <c r="A368" s="38"/>
      <c r="B368" s="39"/>
      <c r="C368" s="40"/>
      <c r="D368" s="216" t="s">
        <v>131</v>
      </c>
      <c r="E368" s="40"/>
      <c r="F368" s="217" t="s">
        <v>1092</v>
      </c>
      <c r="G368" s="40"/>
      <c r="H368" s="40"/>
      <c r="I368" s="218"/>
      <c r="J368" s="40"/>
      <c r="K368" s="40"/>
      <c r="L368" s="44"/>
      <c r="M368" s="219"/>
      <c r="N368" s="220"/>
      <c r="O368" s="84"/>
      <c r="P368" s="84"/>
      <c r="Q368" s="84"/>
      <c r="R368" s="84"/>
      <c r="S368" s="84"/>
      <c r="T368" s="84"/>
      <c r="U368" s="85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131</v>
      </c>
      <c r="AU368" s="17" t="s">
        <v>82</v>
      </c>
    </row>
    <row r="369" s="2" customFormat="1">
      <c r="A369" s="38"/>
      <c r="B369" s="39"/>
      <c r="C369" s="40"/>
      <c r="D369" s="221" t="s">
        <v>133</v>
      </c>
      <c r="E369" s="40"/>
      <c r="F369" s="222" t="s">
        <v>1093</v>
      </c>
      <c r="G369" s="40"/>
      <c r="H369" s="40"/>
      <c r="I369" s="218"/>
      <c r="J369" s="40"/>
      <c r="K369" s="40"/>
      <c r="L369" s="44"/>
      <c r="M369" s="219"/>
      <c r="N369" s="220"/>
      <c r="O369" s="84"/>
      <c r="P369" s="84"/>
      <c r="Q369" s="84"/>
      <c r="R369" s="84"/>
      <c r="S369" s="84"/>
      <c r="T369" s="84"/>
      <c r="U369" s="85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133</v>
      </c>
      <c r="AU369" s="17" t="s">
        <v>82</v>
      </c>
    </row>
    <row r="370" s="2" customFormat="1" ht="16.5" customHeight="1">
      <c r="A370" s="38"/>
      <c r="B370" s="39"/>
      <c r="C370" s="203" t="s">
        <v>1094</v>
      </c>
      <c r="D370" s="203" t="s">
        <v>124</v>
      </c>
      <c r="E370" s="204" t="s">
        <v>1095</v>
      </c>
      <c r="F370" s="205" t="s">
        <v>1096</v>
      </c>
      <c r="G370" s="206" t="s">
        <v>335</v>
      </c>
      <c r="H370" s="207">
        <v>10.648</v>
      </c>
      <c r="I370" s="208"/>
      <c r="J370" s="209">
        <f>ROUND(I370*H370,2)</f>
        <v>0</v>
      </c>
      <c r="K370" s="205" t="s">
        <v>128</v>
      </c>
      <c r="L370" s="44"/>
      <c r="M370" s="210" t="s">
        <v>19</v>
      </c>
      <c r="N370" s="211" t="s">
        <v>43</v>
      </c>
      <c r="O370" s="84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2">
        <f>S370*H370</f>
        <v>0</v>
      </c>
      <c r="U370" s="213" t="s">
        <v>19</v>
      </c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4" t="s">
        <v>585</v>
      </c>
      <c r="AT370" s="214" t="s">
        <v>124</v>
      </c>
      <c r="AU370" s="214" t="s">
        <v>82</v>
      </c>
      <c r="AY370" s="17" t="s">
        <v>121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7" t="s">
        <v>80</v>
      </c>
      <c r="BK370" s="215">
        <f>ROUND(I370*H370,2)</f>
        <v>0</v>
      </c>
      <c r="BL370" s="17" t="s">
        <v>585</v>
      </c>
      <c r="BM370" s="214" t="s">
        <v>1097</v>
      </c>
    </row>
    <row r="371" s="2" customFormat="1">
      <c r="A371" s="38"/>
      <c r="B371" s="39"/>
      <c r="C371" s="40"/>
      <c r="D371" s="216" t="s">
        <v>131</v>
      </c>
      <c r="E371" s="40"/>
      <c r="F371" s="217" t="s">
        <v>1098</v>
      </c>
      <c r="G371" s="40"/>
      <c r="H371" s="40"/>
      <c r="I371" s="218"/>
      <c r="J371" s="40"/>
      <c r="K371" s="40"/>
      <c r="L371" s="44"/>
      <c r="M371" s="219"/>
      <c r="N371" s="220"/>
      <c r="O371" s="84"/>
      <c r="P371" s="84"/>
      <c r="Q371" s="84"/>
      <c r="R371" s="84"/>
      <c r="S371" s="84"/>
      <c r="T371" s="84"/>
      <c r="U371" s="85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131</v>
      </c>
      <c r="AU371" s="17" t="s">
        <v>82</v>
      </c>
    </row>
    <row r="372" s="2" customFormat="1">
      <c r="A372" s="38"/>
      <c r="B372" s="39"/>
      <c r="C372" s="40"/>
      <c r="D372" s="221" t="s">
        <v>133</v>
      </c>
      <c r="E372" s="40"/>
      <c r="F372" s="222" t="s">
        <v>1099</v>
      </c>
      <c r="G372" s="40"/>
      <c r="H372" s="40"/>
      <c r="I372" s="218"/>
      <c r="J372" s="40"/>
      <c r="K372" s="40"/>
      <c r="L372" s="44"/>
      <c r="M372" s="219"/>
      <c r="N372" s="220"/>
      <c r="O372" s="84"/>
      <c r="P372" s="84"/>
      <c r="Q372" s="84"/>
      <c r="R372" s="84"/>
      <c r="S372" s="84"/>
      <c r="T372" s="84"/>
      <c r="U372" s="85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133</v>
      </c>
      <c r="AU372" s="17" t="s">
        <v>82</v>
      </c>
    </row>
    <row r="373" s="2" customFormat="1" ht="24.15" customHeight="1">
      <c r="A373" s="38"/>
      <c r="B373" s="39"/>
      <c r="C373" s="203" t="s">
        <v>1100</v>
      </c>
      <c r="D373" s="203" t="s">
        <v>124</v>
      </c>
      <c r="E373" s="204" t="s">
        <v>1101</v>
      </c>
      <c r="F373" s="205" t="s">
        <v>1102</v>
      </c>
      <c r="G373" s="206" t="s">
        <v>335</v>
      </c>
      <c r="H373" s="207">
        <v>10.648</v>
      </c>
      <c r="I373" s="208"/>
      <c r="J373" s="209">
        <f>ROUND(I373*H373,2)</f>
        <v>0</v>
      </c>
      <c r="K373" s="205" t="s">
        <v>128</v>
      </c>
      <c r="L373" s="44"/>
      <c r="M373" s="210" t="s">
        <v>19</v>
      </c>
      <c r="N373" s="211" t="s">
        <v>43</v>
      </c>
      <c r="O373" s="84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2">
        <f>S373*H373</f>
        <v>0</v>
      </c>
      <c r="U373" s="213" t="s">
        <v>19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4" t="s">
        <v>585</v>
      </c>
      <c r="AT373" s="214" t="s">
        <v>124</v>
      </c>
      <c r="AU373" s="214" t="s">
        <v>82</v>
      </c>
      <c r="AY373" s="17" t="s">
        <v>121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7" t="s">
        <v>80</v>
      </c>
      <c r="BK373" s="215">
        <f>ROUND(I373*H373,2)</f>
        <v>0</v>
      </c>
      <c r="BL373" s="17" t="s">
        <v>585</v>
      </c>
      <c r="BM373" s="214" t="s">
        <v>1103</v>
      </c>
    </row>
    <row r="374" s="2" customFormat="1">
      <c r="A374" s="38"/>
      <c r="B374" s="39"/>
      <c r="C374" s="40"/>
      <c r="D374" s="216" t="s">
        <v>131</v>
      </c>
      <c r="E374" s="40"/>
      <c r="F374" s="217" t="s">
        <v>1104</v>
      </c>
      <c r="G374" s="40"/>
      <c r="H374" s="40"/>
      <c r="I374" s="218"/>
      <c r="J374" s="40"/>
      <c r="K374" s="40"/>
      <c r="L374" s="44"/>
      <c r="M374" s="219"/>
      <c r="N374" s="220"/>
      <c r="O374" s="84"/>
      <c r="P374" s="84"/>
      <c r="Q374" s="84"/>
      <c r="R374" s="84"/>
      <c r="S374" s="84"/>
      <c r="T374" s="84"/>
      <c r="U374" s="85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131</v>
      </c>
      <c r="AU374" s="17" t="s">
        <v>82</v>
      </c>
    </row>
    <row r="375" s="2" customFormat="1">
      <c r="A375" s="38"/>
      <c r="B375" s="39"/>
      <c r="C375" s="40"/>
      <c r="D375" s="221" t="s">
        <v>133</v>
      </c>
      <c r="E375" s="40"/>
      <c r="F375" s="222" t="s">
        <v>1105</v>
      </c>
      <c r="G375" s="40"/>
      <c r="H375" s="40"/>
      <c r="I375" s="218"/>
      <c r="J375" s="40"/>
      <c r="K375" s="40"/>
      <c r="L375" s="44"/>
      <c r="M375" s="219"/>
      <c r="N375" s="220"/>
      <c r="O375" s="84"/>
      <c r="P375" s="84"/>
      <c r="Q375" s="84"/>
      <c r="R375" s="84"/>
      <c r="S375" s="84"/>
      <c r="T375" s="84"/>
      <c r="U375" s="85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133</v>
      </c>
      <c r="AU375" s="17" t="s">
        <v>82</v>
      </c>
    </row>
    <row r="376" s="2" customFormat="1" ht="21.75" customHeight="1">
      <c r="A376" s="38"/>
      <c r="B376" s="39"/>
      <c r="C376" s="203" t="s">
        <v>1106</v>
      </c>
      <c r="D376" s="203" t="s">
        <v>124</v>
      </c>
      <c r="E376" s="204" t="s">
        <v>1107</v>
      </c>
      <c r="F376" s="205" t="s">
        <v>1108</v>
      </c>
      <c r="G376" s="206" t="s">
        <v>335</v>
      </c>
      <c r="H376" s="207">
        <v>10.648</v>
      </c>
      <c r="I376" s="208"/>
      <c r="J376" s="209">
        <f>ROUND(I376*H376,2)</f>
        <v>0</v>
      </c>
      <c r="K376" s="205" t="s">
        <v>128</v>
      </c>
      <c r="L376" s="44"/>
      <c r="M376" s="210" t="s">
        <v>19</v>
      </c>
      <c r="N376" s="211" t="s">
        <v>43</v>
      </c>
      <c r="O376" s="84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2">
        <f>S376*H376</f>
        <v>0</v>
      </c>
      <c r="U376" s="213" t="s">
        <v>19</v>
      </c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4" t="s">
        <v>585</v>
      </c>
      <c r="AT376" s="214" t="s">
        <v>124</v>
      </c>
      <c r="AU376" s="214" t="s">
        <v>82</v>
      </c>
      <c r="AY376" s="17" t="s">
        <v>121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7" t="s">
        <v>80</v>
      </c>
      <c r="BK376" s="215">
        <f>ROUND(I376*H376,2)</f>
        <v>0</v>
      </c>
      <c r="BL376" s="17" t="s">
        <v>585</v>
      </c>
      <c r="BM376" s="214" t="s">
        <v>1109</v>
      </c>
    </row>
    <row r="377" s="2" customFormat="1">
      <c r="A377" s="38"/>
      <c r="B377" s="39"/>
      <c r="C377" s="40"/>
      <c r="D377" s="216" t="s">
        <v>131</v>
      </c>
      <c r="E377" s="40"/>
      <c r="F377" s="217" t="s">
        <v>1110</v>
      </c>
      <c r="G377" s="40"/>
      <c r="H377" s="40"/>
      <c r="I377" s="218"/>
      <c r="J377" s="40"/>
      <c r="K377" s="40"/>
      <c r="L377" s="44"/>
      <c r="M377" s="219"/>
      <c r="N377" s="220"/>
      <c r="O377" s="84"/>
      <c r="P377" s="84"/>
      <c r="Q377" s="84"/>
      <c r="R377" s="84"/>
      <c r="S377" s="84"/>
      <c r="T377" s="84"/>
      <c r="U377" s="85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131</v>
      </c>
      <c r="AU377" s="17" t="s">
        <v>82</v>
      </c>
    </row>
    <row r="378" s="2" customFormat="1">
      <c r="A378" s="38"/>
      <c r="B378" s="39"/>
      <c r="C378" s="40"/>
      <c r="D378" s="221" t="s">
        <v>133</v>
      </c>
      <c r="E378" s="40"/>
      <c r="F378" s="222" t="s">
        <v>1111</v>
      </c>
      <c r="G378" s="40"/>
      <c r="H378" s="40"/>
      <c r="I378" s="218"/>
      <c r="J378" s="40"/>
      <c r="K378" s="40"/>
      <c r="L378" s="44"/>
      <c r="M378" s="219"/>
      <c r="N378" s="220"/>
      <c r="O378" s="84"/>
      <c r="P378" s="84"/>
      <c r="Q378" s="84"/>
      <c r="R378" s="84"/>
      <c r="S378" s="84"/>
      <c r="T378" s="84"/>
      <c r="U378" s="85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133</v>
      </c>
      <c r="AU378" s="17" t="s">
        <v>82</v>
      </c>
    </row>
    <row r="379" s="2" customFormat="1" ht="24.15" customHeight="1">
      <c r="A379" s="38"/>
      <c r="B379" s="39"/>
      <c r="C379" s="203" t="s">
        <v>1112</v>
      </c>
      <c r="D379" s="203" t="s">
        <v>124</v>
      </c>
      <c r="E379" s="204" t="s">
        <v>1113</v>
      </c>
      <c r="F379" s="205" t="s">
        <v>1114</v>
      </c>
      <c r="G379" s="206" t="s">
        <v>335</v>
      </c>
      <c r="H379" s="207">
        <v>10.648</v>
      </c>
      <c r="I379" s="208"/>
      <c r="J379" s="209">
        <f>ROUND(I379*H379,2)</f>
        <v>0</v>
      </c>
      <c r="K379" s="205" t="s">
        <v>128</v>
      </c>
      <c r="L379" s="44"/>
      <c r="M379" s="210" t="s">
        <v>19</v>
      </c>
      <c r="N379" s="211" t="s">
        <v>43</v>
      </c>
      <c r="O379" s="84"/>
      <c r="P379" s="212">
        <f>O379*H379</f>
        <v>0</v>
      </c>
      <c r="Q379" s="212">
        <v>0</v>
      </c>
      <c r="R379" s="212">
        <f>Q379*H379</f>
        <v>0</v>
      </c>
      <c r="S379" s="212">
        <v>0</v>
      </c>
      <c r="T379" s="212">
        <f>S379*H379</f>
        <v>0</v>
      </c>
      <c r="U379" s="213" t="s">
        <v>19</v>
      </c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4" t="s">
        <v>585</v>
      </c>
      <c r="AT379" s="214" t="s">
        <v>124</v>
      </c>
      <c r="AU379" s="214" t="s">
        <v>82</v>
      </c>
      <c r="AY379" s="17" t="s">
        <v>121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17" t="s">
        <v>80</v>
      </c>
      <c r="BK379" s="215">
        <f>ROUND(I379*H379,2)</f>
        <v>0</v>
      </c>
      <c r="BL379" s="17" t="s">
        <v>585</v>
      </c>
      <c r="BM379" s="214" t="s">
        <v>1115</v>
      </c>
    </row>
    <row r="380" s="2" customFormat="1">
      <c r="A380" s="38"/>
      <c r="B380" s="39"/>
      <c r="C380" s="40"/>
      <c r="D380" s="216" t="s">
        <v>131</v>
      </c>
      <c r="E380" s="40"/>
      <c r="F380" s="217" t="s">
        <v>1116</v>
      </c>
      <c r="G380" s="40"/>
      <c r="H380" s="40"/>
      <c r="I380" s="218"/>
      <c r="J380" s="40"/>
      <c r="K380" s="40"/>
      <c r="L380" s="44"/>
      <c r="M380" s="219"/>
      <c r="N380" s="220"/>
      <c r="O380" s="84"/>
      <c r="P380" s="84"/>
      <c r="Q380" s="84"/>
      <c r="R380" s="84"/>
      <c r="S380" s="84"/>
      <c r="T380" s="84"/>
      <c r="U380" s="85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131</v>
      </c>
      <c r="AU380" s="17" t="s">
        <v>82</v>
      </c>
    </row>
    <row r="381" s="2" customFormat="1">
      <c r="A381" s="38"/>
      <c r="B381" s="39"/>
      <c r="C381" s="40"/>
      <c r="D381" s="221" t="s">
        <v>133</v>
      </c>
      <c r="E381" s="40"/>
      <c r="F381" s="222" t="s">
        <v>1117</v>
      </c>
      <c r="G381" s="40"/>
      <c r="H381" s="40"/>
      <c r="I381" s="218"/>
      <c r="J381" s="40"/>
      <c r="K381" s="40"/>
      <c r="L381" s="44"/>
      <c r="M381" s="219"/>
      <c r="N381" s="220"/>
      <c r="O381" s="84"/>
      <c r="P381" s="84"/>
      <c r="Q381" s="84"/>
      <c r="R381" s="84"/>
      <c r="S381" s="84"/>
      <c r="T381" s="84"/>
      <c r="U381" s="85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133</v>
      </c>
      <c r="AU381" s="17" t="s">
        <v>82</v>
      </c>
    </row>
    <row r="382" s="12" customFormat="1" ht="25.92" customHeight="1">
      <c r="A382" s="12"/>
      <c r="B382" s="187"/>
      <c r="C382" s="188"/>
      <c r="D382" s="189" t="s">
        <v>71</v>
      </c>
      <c r="E382" s="190" t="s">
        <v>351</v>
      </c>
      <c r="F382" s="190" t="s">
        <v>352</v>
      </c>
      <c r="G382" s="188"/>
      <c r="H382" s="188"/>
      <c r="I382" s="191"/>
      <c r="J382" s="192">
        <f>BK382</f>
        <v>0</v>
      </c>
      <c r="K382" s="188"/>
      <c r="L382" s="193"/>
      <c r="M382" s="194"/>
      <c r="N382" s="195"/>
      <c r="O382" s="195"/>
      <c r="P382" s="196">
        <f>SUM(P383:P388)</f>
        <v>0</v>
      </c>
      <c r="Q382" s="195"/>
      <c r="R382" s="196">
        <f>SUM(R383:R388)</f>
        <v>0</v>
      </c>
      <c r="S382" s="195"/>
      <c r="T382" s="196">
        <f>SUM(T383:T388)</f>
        <v>0</v>
      </c>
      <c r="U382" s="197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8" t="s">
        <v>147</v>
      </c>
      <c r="AT382" s="199" t="s">
        <v>71</v>
      </c>
      <c r="AU382" s="199" t="s">
        <v>72</v>
      </c>
      <c r="AY382" s="198" t="s">
        <v>121</v>
      </c>
      <c r="BK382" s="200">
        <f>SUM(BK383:BK388)</f>
        <v>0</v>
      </c>
    </row>
    <row r="383" s="2" customFormat="1" ht="16.5" customHeight="1">
      <c r="A383" s="38"/>
      <c r="B383" s="39"/>
      <c r="C383" s="203" t="s">
        <v>1118</v>
      </c>
      <c r="D383" s="203" t="s">
        <v>124</v>
      </c>
      <c r="E383" s="204" t="s">
        <v>1119</v>
      </c>
      <c r="F383" s="205" t="s">
        <v>1120</v>
      </c>
      <c r="G383" s="206" t="s">
        <v>356</v>
      </c>
      <c r="H383" s="207">
        <v>326</v>
      </c>
      <c r="I383" s="208"/>
      <c r="J383" s="209">
        <f>ROUND(I383*H383,2)</f>
        <v>0</v>
      </c>
      <c r="K383" s="205" t="s">
        <v>128</v>
      </c>
      <c r="L383" s="44"/>
      <c r="M383" s="210" t="s">
        <v>19</v>
      </c>
      <c r="N383" s="211" t="s">
        <v>43</v>
      </c>
      <c r="O383" s="84"/>
      <c r="P383" s="212">
        <f>O383*H383</f>
        <v>0</v>
      </c>
      <c r="Q383" s="212">
        <v>0</v>
      </c>
      <c r="R383" s="212">
        <f>Q383*H383</f>
        <v>0</v>
      </c>
      <c r="S383" s="212">
        <v>0</v>
      </c>
      <c r="T383" s="212">
        <f>S383*H383</f>
        <v>0</v>
      </c>
      <c r="U383" s="213" t="s">
        <v>19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4" t="s">
        <v>357</v>
      </c>
      <c r="AT383" s="214" t="s">
        <v>124</v>
      </c>
      <c r="AU383" s="214" t="s">
        <v>80</v>
      </c>
      <c r="AY383" s="17" t="s">
        <v>121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17" t="s">
        <v>80</v>
      </c>
      <c r="BK383" s="215">
        <f>ROUND(I383*H383,2)</f>
        <v>0</v>
      </c>
      <c r="BL383" s="17" t="s">
        <v>357</v>
      </c>
      <c r="BM383" s="214" t="s">
        <v>1121</v>
      </c>
    </row>
    <row r="384" s="2" customFormat="1">
      <c r="A384" s="38"/>
      <c r="B384" s="39"/>
      <c r="C384" s="40"/>
      <c r="D384" s="216" t="s">
        <v>131</v>
      </c>
      <c r="E384" s="40"/>
      <c r="F384" s="217" t="s">
        <v>1122</v>
      </c>
      <c r="G384" s="40"/>
      <c r="H384" s="40"/>
      <c r="I384" s="218"/>
      <c r="J384" s="40"/>
      <c r="K384" s="40"/>
      <c r="L384" s="44"/>
      <c r="M384" s="219"/>
      <c r="N384" s="220"/>
      <c r="O384" s="84"/>
      <c r="P384" s="84"/>
      <c r="Q384" s="84"/>
      <c r="R384" s="84"/>
      <c r="S384" s="84"/>
      <c r="T384" s="84"/>
      <c r="U384" s="85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131</v>
      </c>
      <c r="AU384" s="17" t="s">
        <v>80</v>
      </c>
    </row>
    <row r="385" s="2" customFormat="1">
      <c r="A385" s="38"/>
      <c r="B385" s="39"/>
      <c r="C385" s="40"/>
      <c r="D385" s="221" t="s">
        <v>133</v>
      </c>
      <c r="E385" s="40"/>
      <c r="F385" s="222" t="s">
        <v>1123</v>
      </c>
      <c r="G385" s="40"/>
      <c r="H385" s="40"/>
      <c r="I385" s="218"/>
      <c r="J385" s="40"/>
      <c r="K385" s="40"/>
      <c r="L385" s="44"/>
      <c r="M385" s="219"/>
      <c r="N385" s="220"/>
      <c r="O385" s="84"/>
      <c r="P385" s="84"/>
      <c r="Q385" s="84"/>
      <c r="R385" s="84"/>
      <c r="S385" s="84"/>
      <c r="T385" s="84"/>
      <c r="U385" s="85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133</v>
      </c>
      <c r="AU385" s="17" t="s">
        <v>80</v>
      </c>
    </row>
    <row r="386" s="2" customFormat="1" ht="16.5" customHeight="1">
      <c r="A386" s="38"/>
      <c r="B386" s="39"/>
      <c r="C386" s="203" t="s">
        <v>1124</v>
      </c>
      <c r="D386" s="203" t="s">
        <v>124</v>
      </c>
      <c r="E386" s="204" t="s">
        <v>1125</v>
      </c>
      <c r="F386" s="205" t="s">
        <v>1126</v>
      </c>
      <c r="G386" s="206" t="s">
        <v>356</v>
      </c>
      <c r="H386" s="207">
        <v>326</v>
      </c>
      <c r="I386" s="208"/>
      <c r="J386" s="209">
        <f>ROUND(I386*H386,2)</f>
        <v>0</v>
      </c>
      <c r="K386" s="205" t="s">
        <v>128</v>
      </c>
      <c r="L386" s="44"/>
      <c r="M386" s="210" t="s">
        <v>19</v>
      </c>
      <c r="N386" s="211" t="s">
        <v>43</v>
      </c>
      <c r="O386" s="84"/>
      <c r="P386" s="212">
        <f>O386*H386</f>
        <v>0</v>
      </c>
      <c r="Q386" s="212">
        <v>0</v>
      </c>
      <c r="R386" s="212">
        <f>Q386*H386</f>
        <v>0</v>
      </c>
      <c r="S386" s="212">
        <v>0</v>
      </c>
      <c r="T386" s="212">
        <f>S386*H386</f>
        <v>0</v>
      </c>
      <c r="U386" s="213" t="s">
        <v>19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4" t="s">
        <v>357</v>
      </c>
      <c r="AT386" s="214" t="s">
        <v>124</v>
      </c>
      <c r="AU386" s="214" t="s">
        <v>80</v>
      </c>
      <c r="AY386" s="17" t="s">
        <v>121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7" t="s">
        <v>80</v>
      </c>
      <c r="BK386" s="215">
        <f>ROUND(I386*H386,2)</f>
        <v>0</v>
      </c>
      <c r="BL386" s="17" t="s">
        <v>357</v>
      </c>
      <c r="BM386" s="214" t="s">
        <v>1127</v>
      </c>
    </row>
    <row r="387" s="2" customFormat="1">
      <c r="A387" s="38"/>
      <c r="B387" s="39"/>
      <c r="C387" s="40"/>
      <c r="D387" s="216" t="s">
        <v>131</v>
      </c>
      <c r="E387" s="40"/>
      <c r="F387" s="217" t="s">
        <v>1128</v>
      </c>
      <c r="G387" s="40"/>
      <c r="H387" s="40"/>
      <c r="I387" s="218"/>
      <c r="J387" s="40"/>
      <c r="K387" s="40"/>
      <c r="L387" s="44"/>
      <c r="M387" s="219"/>
      <c r="N387" s="220"/>
      <c r="O387" s="84"/>
      <c r="P387" s="84"/>
      <c r="Q387" s="84"/>
      <c r="R387" s="84"/>
      <c r="S387" s="84"/>
      <c r="T387" s="84"/>
      <c r="U387" s="85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131</v>
      </c>
      <c r="AU387" s="17" t="s">
        <v>80</v>
      </c>
    </row>
    <row r="388" s="2" customFormat="1">
      <c r="A388" s="38"/>
      <c r="B388" s="39"/>
      <c r="C388" s="40"/>
      <c r="D388" s="221" t="s">
        <v>133</v>
      </c>
      <c r="E388" s="40"/>
      <c r="F388" s="222" t="s">
        <v>1129</v>
      </c>
      <c r="G388" s="40"/>
      <c r="H388" s="40"/>
      <c r="I388" s="218"/>
      <c r="J388" s="40"/>
      <c r="K388" s="40"/>
      <c r="L388" s="44"/>
      <c r="M388" s="243"/>
      <c r="N388" s="244"/>
      <c r="O388" s="245"/>
      <c r="P388" s="245"/>
      <c r="Q388" s="245"/>
      <c r="R388" s="245"/>
      <c r="S388" s="245"/>
      <c r="T388" s="245"/>
      <c r="U388" s="246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133</v>
      </c>
      <c r="AU388" s="17" t="s">
        <v>80</v>
      </c>
    </row>
    <row r="389" s="2" customFormat="1" ht="6.96" customHeight="1">
      <c r="A389" s="38"/>
      <c r="B389" s="59"/>
      <c r="C389" s="60"/>
      <c r="D389" s="60"/>
      <c r="E389" s="60"/>
      <c r="F389" s="60"/>
      <c r="G389" s="60"/>
      <c r="H389" s="60"/>
      <c r="I389" s="60"/>
      <c r="J389" s="60"/>
      <c r="K389" s="60"/>
      <c r="L389" s="44"/>
      <c r="M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</row>
  </sheetData>
  <sheetProtection sheet="1" autoFilter="0" formatColumns="0" formatRows="0" objects="1" scenarios="1" spinCount="100000" saltValue="T1m0J2GmnJKxa90RXlmfarNxJ/8ulrOlrx7FSSQT16jV7aH0uOa9zZHBh9dWjsdBTmW4tyJVhC8n3hDwlL0reg==" hashValue="hfWsB28kAr7u/Qfa3AzhQctOAP8lmu1I4jLuFQuoSDm/8dwUstFWyxF5fApOxCr3vfAQgHz8lpr83cKkjj/VnQ==" algorithmName="SHA-512" password="CC35"/>
  <autoFilter ref="C86:K3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2/977131111"/>
    <hyperlink ref="F95" r:id="rId2" display="https://podminky.urs.cz/item/CS_URS_2024_02/977131112"/>
    <hyperlink ref="F98" r:id="rId3" display="https://podminky.urs.cz/item/CS_URS_2024_02/977131113"/>
    <hyperlink ref="F101" r:id="rId4" display="https://podminky.urs.cz/item/CS_URS_2024_02/977131114"/>
    <hyperlink ref="F104" r:id="rId5" display="https://podminky.urs.cz/item/CS_URS_2024_02/977131115"/>
    <hyperlink ref="F107" r:id="rId6" display="https://podminky.urs.cz/item/CS_URS_2024_02/977131211"/>
    <hyperlink ref="F110" r:id="rId7" display="https://podminky.urs.cz/item/CS_URS_2024_02/977131212"/>
    <hyperlink ref="F113" r:id="rId8" display="https://podminky.urs.cz/item/CS_URS_2024_02/977131213"/>
    <hyperlink ref="F116" r:id="rId9" display="https://podminky.urs.cz/item/CS_URS_2024_02/977131214"/>
    <hyperlink ref="F119" r:id="rId10" display="https://podminky.urs.cz/item/CS_URS_2024_02/977131215"/>
    <hyperlink ref="F124" r:id="rId11" display="https://podminky.urs.cz/item/CS_URS_2024_02/741110001"/>
    <hyperlink ref="F133" r:id="rId12" display="https://podminky.urs.cz/item/CS_URS_2024_02/741110041"/>
    <hyperlink ref="F142" r:id="rId13" display="https://podminky.urs.cz/item/CS_URS_2024_02/741112021"/>
    <hyperlink ref="F149" r:id="rId14" display="https://podminky.urs.cz/item/CS_URS_2024_02/741112111"/>
    <hyperlink ref="F156" r:id="rId15" display="https://podminky.urs.cz/item/CS_URS_2024_02/741122122"/>
    <hyperlink ref="F162" r:id="rId16" display="https://podminky.urs.cz/item/CS_URS_2024_02/741128001"/>
    <hyperlink ref="F165" r:id="rId17" display="https://podminky.urs.cz/item/CS_URS_2024_02/741128005"/>
    <hyperlink ref="F168" r:id="rId18" display="https://podminky.urs.cz/item/CS_URS_2024_02/741130001"/>
    <hyperlink ref="F171" r:id="rId19" display="https://podminky.urs.cz/item/CS_URS_2024_02/741130021"/>
    <hyperlink ref="F174" r:id="rId20" display="https://podminky.urs.cz/item/CS_URS_2024_02/741130111"/>
    <hyperlink ref="F179" r:id="rId21" display="https://podminky.urs.cz/item/CS_URS_2024_02/741210001"/>
    <hyperlink ref="F214" r:id="rId22" display="https://podminky.urs.cz/item/CS_URS_2024_02/741320101"/>
    <hyperlink ref="F219" r:id="rId23" display="https://podminky.urs.cz/item/CS_URS_2024_02/741321031"/>
    <hyperlink ref="F228" r:id="rId24" display="https://podminky.urs.cz/item/CS_URS_2024_02/741810001"/>
    <hyperlink ref="F231" r:id="rId25" display="https://podminky.urs.cz/item/CS_URS_2024_02/741813001"/>
    <hyperlink ref="F234" r:id="rId26" display="https://podminky.urs.cz/item/CS_URS_2024_02/998741111"/>
    <hyperlink ref="F237" r:id="rId27" display="https://podminky.urs.cz/item/CS_URS_2024_02/998741112"/>
    <hyperlink ref="F240" r:id="rId28" display="https://podminky.urs.cz/item/CS_URS_2024_02/998741113"/>
    <hyperlink ref="F243" r:id="rId29" display="https://podminky.urs.cz/item/CS_URS_2024_02/998741114"/>
    <hyperlink ref="F247" r:id="rId30" display="https://podminky.urs.cz/item/CS_URS_2024_02/742110002"/>
    <hyperlink ref="F262" r:id="rId31" display="https://podminky.urs.cz/item/CS_URS_2024_02/742110003"/>
    <hyperlink ref="F277" r:id="rId32" display="https://podminky.urs.cz/item/CS_URS_2024_02/742110011"/>
    <hyperlink ref="F292" r:id="rId33" display="https://podminky.urs.cz/item/CS_URS_2024_02/742110041"/>
    <hyperlink ref="F307" r:id="rId34" display="https://podminky.urs.cz/item/CS_URS_2024_02/742121001"/>
    <hyperlink ref="F313" r:id="rId35" display="https://podminky.urs.cz/item/CS_URS_2024_02/742123001"/>
    <hyperlink ref="F318" r:id="rId36" display="https://podminky.urs.cz/item/CS_URS_2024_02/742128004"/>
    <hyperlink ref="F335" r:id="rId37" display="https://podminky.urs.cz/item/CS_URS_2024_02/998742111"/>
    <hyperlink ref="F338" r:id="rId38" display="https://podminky.urs.cz/item/CS_URS_2024_02/998742112"/>
    <hyperlink ref="F341" r:id="rId39" display="https://podminky.urs.cz/item/CS_URS_2024_02/998742113"/>
    <hyperlink ref="F344" r:id="rId40" display="https://podminky.urs.cz/item/CS_URS_2024_02/998742114"/>
    <hyperlink ref="F348" r:id="rId41" display="https://podminky.urs.cz/item/CS_URS_2024_02/742128003"/>
    <hyperlink ref="F360" r:id="rId42" display="https://podminky.urs.cz/item/CS_URS_2024_02/468081331"/>
    <hyperlink ref="F363" r:id="rId43" display="https://podminky.urs.cz/item/CS_URS_2024_02/468081431"/>
    <hyperlink ref="F366" r:id="rId44" display="https://podminky.urs.cz/item/CS_URS_2024_02/468081521"/>
    <hyperlink ref="F369" r:id="rId45" display="https://podminky.urs.cz/item/CS_URS_2024_02/469971111"/>
    <hyperlink ref="F372" r:id="rId46" display="https://podminky.urs.cz/item/CS_URS_2024_02/469971121"/>
    <hyperlink ref="F375" r:id="rId47" display="https://podminky.urs.cz/item/CS_URS_2024_02/469973120"/>
    <hyperlink ref="F378" r:id="rId48" display="https://podminky.urs.cz/item/CS_URS_2024_02/469973122"/>
    <hyperlink ref="F381" r:id="rId49" display="https://podminky.urs.cz/item/CS_URS_2024_02/469973123"/>
    <hyperlink ref="F385" r:id="rId50" display="https://podminky.urs.cz/item/CS_URS_2024_02/HZS2231"/>
    <hyperlink ref="F388" r:id="rId51" display="https://podminky.urs.cz/item/CS_URS_2024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Výměny měřidel u OŘ Ústí nad Labem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ROUND((SUM(BE81:BE85)),  2)</f>
        <v>0</v>
      </c>
      <c r="G33" s="38"/>
      <c r="H33" s="38"/>
      <c r="I33" s="148">
        <v>0.20999999999999999</v>
      </c>
      <c r="J33" s="147">
        <f>ROUND(((SUM(BE81:BE85))*I33),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ROUND((SUM(BF81:BF85)),  2)</f>
        <v>0</v>
      </c>
      <c r="G34" s="38"/>
      <c r="H34" s="38"/>
      <c r="I34" s="148">
        <v>0.12</v>
      </c>
      <c r="J34" s="147">
        <f>ROUND(((SUM(BF81:BF85))*I34),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ROUND((SUM(BH81:BH85)),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Výměny měřidel u OŘ Ústí nad Labem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Doprava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1131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1132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105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Výměny měřidel u OŘ Ústí nad Labem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VRN - Doprava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26. 11. 2024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státní organizace</v>
      </c>
      <c r="G77" s="40"/>
      <c r="H77" s="40"/>
      <c r="I77" s="32" t="s">
        <v>33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35</v>
      </c>
      <c r="J78" s="36" t="str">
        <f>E24</f>
        <v>Správa železnic, státní organizace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106</v>
      </c>
      <c r="D80" s="180" t="s">
        <v>57</v>
      </c>
      <c r="E80" s="180" t="s">
        <v>53</v>
      </c>
      <c r="F80" s="180" t="s">
        <v>54</v>
      </c>
      <c r="G80" s="180" t="s">
        <v>107</v>
      </c>
      <c r="H80" s="180" t="s">
        <v>108</v>
      </c>
      <c r="I80" s="180" t="s">
        <v>109</v>
      </c>
      <c r="J80" s="180" t="s">
        <v>100</v>
      </c>
      <c r="K80" s="181" t="s">
        <v>110</v>
      </c>
      <c r="L80" s="182"/>
      <c r="M80" s="92" t="s">
        <v>19</v>
      </c>
      <c r="N80" s="93" t="s">
        <v>42</v>
      </c>
      <c r="O80" s="93" t="s">
        <v>111</v>
      </c>
      <c r="P80" s="93" t="s">
        <v>112</v>
      </c>
      <c r="Q80" s="93" t="s">
        <v>113</v>
      </c>
      <c r="R80" s="93" t="s">
        <v>114</v>
      </c>
      <c r="S80" s="93" t="s">
        <v>115</v>
      </c>
      <c r="T80" s="93" t="s">
        <v>116</v>
      </c>
      <c r="U80" s="94" t="s">
        <v>117</v>
      </c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118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5">
        <f>T82</f>
        <v>0</v>
      </c>
      <c r="U81" s="9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101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71</v>
      </c>
      <c r="E82" s="190" t="s">
        <v>92</v>
      </c>
      <c r="F82" s="190" t="s">
        <v>1133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6">
        <f>T83</f>
        <v>0</v>
      </c>
      <c r="U82" s="197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153</v>
      </c>
      <c r="AT82" s="199" t="s">
        <v>71</v>
      </c>
      <c r="AU82" s="199" t="s">
        <v>72</v>
      </c>
      <c r="AY82" s="198" t="s">
        <v>121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71</v>
      </c>
      <c r="E83" s="201" t="s">
        <v>1134</v>
      </c>
      <c r="F83" s="201" t="s">
        <v>1135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SUM(P84:P85)</f>
        <v>0</v>
      </c>
      <c r="Q83" s="195"/>
      <c r="R83" s="196">
        <f>SUM(R84:R85)</f>
        <v>0</v>
      </c>
      <c r="S83" s="195"/>
      <c r="T83" s="196">
        <f>SUM(T84:T85)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153</v>
      </c>
      <c r="AT83" s="199" t="s">
        <v>71</v>
      </c>
      <c r="AU83" s="199" t="s">
        <v>80</v>
      </c>
      <c r="AY83" s="198" t="s">
        <v>121</v>
      </c>
      <c r="BK83" s="200">
        <f>SUM(BK84:BK85)</f>
        <v>0</v>
      </c>
    </row>
    <row r="84" s="2" customFormat="1" ht="16.5" customHeight="1">
      <c r="A84" s="38"/>
      <c r="B84" s="39"/>
      <c r="C84" s="203" t="s">
        <v>80</v>
      </c>
      <c r="D84" s="203" t="s">
        <v>124</v>
      </c>
      <c r="E84" s="204" t="s">
        <v>1136</v>
      </c>
      <c r="F84" s="205" t="s">
        <v>1137</v>
      </c>
      <c r="G84" s="206" t="s">
        <v>1138</v>
      </c>
      <c r="H84" s="207">
        <v>16000</v>
      </c>
      <c r="I84" s="208"/>
      <c r="J84" s="209">
        <f>ROUND(I84*H84,2)</f>
        <v>0</v>
      </c>
      <c r="K84" s="205" t="s">
        <v>19</v>
      </c>
      <c r="L84" s="44"/>
      <c r="M84" s="210" t="s">
        <v>19</v>
      </c>
      <c r="N84" s="211" t="s">
        <v>43</v>
      </c>
      <c r="O84" s="84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4" t="s">
        <v>1139</v>
      </c>
      <c r="AT84" s="214" t="s">
        <v>124</v>
      </c>
      <c r="AU84" s="214" t="s">
        <v>82</v>
      </c>
      <c r="AY84" s="17" t="s">
        <v>121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7" t="s">
        <v>80</v>
      </c>
      <c r="BK84" s="215">
        <f>ROUND(I84*H84,2)</f>
        <v>0</v>
      </c>
      <c r="BL84" s="17" t="s">
        <v>1139</v>
      </c>
      <c r="BM84" s="214" t="s">
        <v>1140</v>
      </c>
    </row>
    <row r="85" s="2" customFormat="1">
      <c r="A85" s="38"/>
      <c r="B85" s="39"/>
      <c r="C85" s="40"/>
      <c r="D85" s="216" t="s">
        <v>131</v>
      </c>
      <c r="E85" s="40"/>
      <c r="F85" s="217" t="s">
        <v>1137</v>
      </c>
      <c r="G85" s="40"/>
      <c r="H85" s="40"/>
      <c r="I85" s="218"/>
      <c r="J85" s="40"/>
      <c r="K85" s="40"/>
      <c r="L85" s="44"/>
      <c r="M85" s="243"/>
      <c r="N85" s="244"/>
      <c r="O85" s="245"/>
      <c r="P85" s="245"/>
      <c r="Q85" s="245"/>
      <c r="R85" s="245"/>
      <c r="S85" s="245"/>
      <c r="T85" s="245"/>
      <c r="U85" s="246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131</v>
      </c>
      <c r="AU85" s="17" t="s">
        <v>82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UK13lMc8Le1kQmLOpGr+pgTaioFDuV0vouEdBb0cYY8XdQ8dn4PygJ6byJIMLBcOJCXCtDUxR4FXm7ml6H0MRA==" hashValue="RV+K+3cYsD5wR6XK0LMK42OTKcBQWwDY+rHPt3SxYsOeDwBOCHttteSDhAalDS6zpqwx2SWnsyvMTon5EnOjw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4" customFormat="1" ht="45" customHeight="1">
      <c r="B3" s="251"/>
      <c r="C3" s="252" t="s">
        <v>1141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1142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1143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1144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1145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1146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1147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1148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1149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1150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1151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79</v>
      </c>
      <c r="F18" s="258" t="s">
        <v>1152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1153</v>
      </c>
      <c r="F19" s="258" t="s">
        <v>1154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1155</v>
      </c>
      <c r="F20" s="258" t="s">
        <v>1156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1157</v>
      </c>
      <c r="F21" s="258" t="s">
        <v>1158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1159</v>
      </c>
      <c r="F22" s="258" t="s">
        <v>1160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1161</v>
      </c>
      <c r="F23" s="258" t="s">
        <v>1162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1163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1164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1165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1166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1167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1168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1169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1170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1171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106</v>
      </c>
      <c r="F36" s="258"/>
      <c r="G36" s="258" t="s">
        <v>1172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1173</v>
      </c>
      <c r="F37" s="258"/>
      <c r="G37" s="258" t="s">
        <v>1174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53</v>
      </c>
      <c r="F38" s="258"/>
      <c r="G38" s="258" t="s">
        <v>1175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54</v>
      </c>
      <c r="F39" s="258"/>
      <c r="G39" s="258" t="s">
        <v>1176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107</v>
      </c>
      <c r="F40" s="258"/>
      <c r="G40" s="258" t="s">
        <v>1177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108</v>
      </c>
      <c r="F41" s="258"/>
      <c r="G41" s="258" t="s">
        <v>1178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1179</v>
      </c>
      <c r="F42" s="258"/>
      <c r="G42" s="258" t="s">
        <v>1180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1181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1182</v>
      </c>
      <c r="F44" s="258"/>
      <c r="G44" s="258" t="s">
        <v>1183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110</v>
      </c>
      <c r="F45" s="258"/>
      <c r="G45" s="258" t="s">
        <v>1184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1185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1186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1187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1188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1189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1190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1191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1192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1193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1194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1195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1196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1197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1198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1199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1200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1201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1202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1203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1204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1205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1206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1207</v>
      </c>
      <c r="D76" s="276"/>
      <c r="E76" s="276"/>
      <c r="F76" s="276" t="s">
        <v>1208</v>
      </c>
      <c r="G76" s="277"/>
      <c r="H76" s="276" t="s">
        <v>54</v>
      </c>
      <c r="I76" s="276" t="s">
        <v>57</v>
      </c>
      <c r="J76" s="276" t="s">
        <v>1209</v>
      </c>
      <c r="K76" s="275"/>
    </row>
    <row r="77" s="1" customFormat="1" ht="17.25" customHeight="1">
      <c r="B77" s="273"/>
      <c r="C77" s="278" t="s">
        <v>1210</v>
      </c>
      <c r="D77" s="278"/>
      <c r="E77" s="278"/>
      <c r="F77" s="279" t="s">
        <v>1211</v>
      </c>
      <c r="G77" s="280"/>
      <c r="H77" s="278"/>
      <c r="I77" s="278"/>
      <c r="J77" s="278" t="s">
        <v>1212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53</v>
      </c>
      <c r="D79" s="283"/>
      <c r="E79" s="283"/>
      <c r="F79" s="284" t="s">
        <v>1213</v>
      </c>
      <c r="G79" s="285"/>
      <c r="H79" s="261" t="s">
        <v>1214</v>
      </c>
      <c r="I79" s="261" t="s">
        <v>1215</v>
      </c>
      <c r="J79" s="261">
        <v>20</v>
      </c>
      <c r="K79" s="275"/>
    </row>
    <row r="80" s="1" customFormat="1" ht="15" customHeight="1">
      <c r="B80" s="273"/>
      <c r="C80" s="261" t="s">
        <v>1216</v>
      </c>
      <c r="D80" s="261"/>
      <c r="E80" s="261"/>
      <c r="F80" s="284" t="s">
        <v>1213</v>
      </c>
      <c r="G80" s="285"/>
      <c r="H80" s="261" t="s">
        <v>1217</v>
      </c>
      <c r="I80" s="261" t="s">
        <v>1215</v>
      </c>
      <c r="J80" s="261">
        <v>120</v>
      </c>
      <c r="K80" s="275"/>
    </row>
    <row r="81" s="1" customFormat="1" ht="15" customHeight="1">
      <c r="B81" s="286"/>
      <c r="C81" s="261" t="s">
        <v>1218</v>
      </c>
      <c r="D81" s="261"/>
      <c r="E81" s="261"/>
      <c r="F81" s="284" t="s">
        <v>1219</v>
      </c>
      <c r="G81" s="285"/>
      <c r="H81" s="261" t="s">
        <v>1220</v>
      </c>
      <c r="I81" s="261" t="s">
        <v>1215</v>
      </c>
      <c r="J81" s="261">
        <v>50</v>
      </c>
      <c r="K81" s="275"/>
    </row>
    <row r="82" s="1" customFormat="1" ht="15" customHeight="1">
      <c r="B82" s="286"/>
      <c r="C82" s="261" t="s">
        <v>1221</v>
      </c>
      <c r="D82" s="261"/>
      <c r="E82" s="261"/>
      <c r="F82" s="284" t="s">
        <v>1213</v>
      </c>
      <c r="G82" s="285"/>
      <c r="H82" s="261" t="s">
        <v>1222</v>
      </c>
      <c r="I82" s="261" t="s">
        <v>1223</v>
      </c>
      <c r="J82" s="261"/>
      <c r="K82" s="275"/>
    </row>
    <row r="83" s="1" customFormat="1" ht="15" customHeight="1">
      <c r="B83" s="286"/>
      <c r="C83" s="287" t="s">
        <v>1224</v>
      </c>
      <c r="D83" s="287"/>
      <c r="E83" s="287"/>
      <c r="F83" s="288" t="s">
        <v>1219</v>
      </c>
      <c r="G83" s="287"/>
      <c r="H83" s="287" t="s">
        <v>1225</v>
      </c>
      <c r="I83" s="287" t="s">
        <v>1215</v>
      </c>
      <c r="J83" s="287">
        <v>15</v>
      </c>
      <c r="K83" s="275"/>
    </row>
    <row r="84" s="1" customFormat="1" ht="15" customHeight="1">
      <c r="B84" s="286"/>
      <c r="C84" s="287" t="s">
        <v>1226</v>
      </c>
      <c r="D84" s="287"/>
      <c r="E84" s="287"/>
      <c r="F84" s="288" t="s">
        <v>1219</v>
      </c>
      <c r="G84" s="287"/>
      <c r="H84" s="287" t="s">
        <v>1227</v>
      </c>
      <c r="I84" s="287" t="s">
        <v>1215</v>
      </c>
      <c r="J84" s="287">
        <v>15</v>
      </c>
      <c r="K84" s="275"/>
    </row>
    <row r="85" s="1" customFormat="1" ht="15" customHeight="1">
      <c r="B85" s="286"/>
      <c r="C85" s="287" t="s">
        <v>1228</v>
      </c>
      <c r="D85" s="287"/>
      <c r="E85" s="287"/>
      <c r="F85" s="288" t="s">
        <v>1219</v>
      </c>
      <c r="G85" s="287"/>
      <c r="H85" s="287" t="s">
        <v>1229</v>
      </c>
      <c r="I85" s="287" t="s">
        <v>1215</v>
      </c>
      <c r="J85" s="287">
        <v>20</v>
      </c>
      <c r="K85" s="275"/>
    </row>
    <row r="86" s="1" customFormat="1" ht="15" customHeight="1">
      <c r="B86" s="286"/>
      <c r="C86" s="287" t="s">
        <v>1230</v>
      </c>
      <c r="D86" s="287"/>
      <c r="E86" s="287"/>
      <c r="F86" s="288" t="s">
        <v>1219</v>
      </c>
      <c r="G86" s="287"/>
      <c r="H86" s="287" t="s">
        <v>1231</v>
      </c>
      <c r="I86" s="287" t="s">
        <v>1215</v>
      </c>
      <c r="J86" s="287">
        <v>20</v>
      </c>
      <c r="K86" s="275"/>
    </row>
    <row r="87" s="1" customFormat="1" ht="15" customHeight="1">
      <c r="B87" s="286"/>
      <c r="C87" s="261" t="s">
        <v>1232</v>
      </c>
      <c r="D87" s="261"/>
      <c r="E87" s="261"/>
      <c r="F87" s="284" t="s">
        <v>1219</v>
      </c>
      <c r="G87" s="285"/>
      <c r="H87" s="261" t="s">
        <v>1233</v>
      </c>
      <c r="I87" s="261" t="s">
        <v>1215</v>
      </c>
      <c r="J87" s="261">
        <v>50</v>
      </c>
      <c r="K87" s="275"/>
    </row>
    <row r="88" s="1" customFormat="1" ht="15" customHeight="1">
      <c r="B88" s="286"/>
      <c r="C88" s="261" t="s">
        <v>1234</v>
      </c>
      <c r="D88" s="261"/>
      <c r="E88" s="261"/>
      <c r="F88" s="284" t="s">
        <v>1219</v>
      </c>
      <c r="G88" s="285"/>
      <c r="H88" s="261" t="s">
        <v>1235</v>
      </c>
      <c r="I88" s="261" t="s">
        <v>1215</v>
      </c>
      <c r="J88" s="261">
        <v>20</v>
      </c>
      <c r="K88" s="275"/>
    </row>
    <row r="89" s="1" customFormat="1" ht="15" customHeight="1">
      <c r="B89" s="286"/>
      <c r="C89" s="261" t="s">
        <v>1236</v>
      </c>
      <c r="D89" s="261"/>
      <c r="E89" s="261"/>
      <c r="F89" s="284" t="s">
        <v>1219</v>
      </c>
      <c r="G89" s="285"/>
      <c r="H89" s="261" t="s">
        <v>1237</v>
      </c>
      <c r="I89" s="261" t="s">
        <v>1215</v>
      </c>
      <c r="J89" s="261">
        <v>20</v>
      </c>
      <c r="K89" s="275"/>
    </row>
    <row r="90" s="1" customFormat="1" ht="15" customHeight="1">
      <c r="B90" s="286"/>
      <c r="C90" s="261" t="s">
        <v>1238</v>
      </c>
      <c r="D90" s="261"/>
      <c r="E90" s="261"/>
      <c r="F90" s="284" t="s">
        <v>1219</v>
      </c>
      <c r="G90" s="285"/>
      <c r="H90" s="261" t="s">
        <v>1239</v>
      </c>
      <c r="I90" s="261" t="s">
        <v>1215</v>
      </c>
      <c r="J90" s="261">
        <v>50</v>
      </c>
      <c r="K90" s="275"/>
    </row>
    <row r="91" s="1" customFormat="1" ht="15" customHeight="1">
      <c r="B91" s="286"/>
      <c r="C91" s="261" t="s">
        <v>1240</v>
      </c>
      <c r="D91" s="261"/>
      <c r="E91" s="261"/>
      <c r="F91" s="284" t="s">
        <v>1219</v>
      </c>
      <c r="G91" s="285"/>
      <c r="H91" s="261" t="s">
        <v>1240</v>
      </c>
      <c r="I91" s="261" t="s">
        <v>1215</v>
      </c>
      <c r="J91" s="261">
        <v>50</v>
      </c>
      <c r="K91" s="275"/>
    </row>
    <row r="92" s="1" customFormat="1" ht="15" customHeight="1">
      <c r="B92" s="286"/>
      <c r="C92" s="261" t="s">
        <v>1241</v>
      </c>
      <c r="D92" s="261"/>
      <c r="E92" s="261"/>
      <c r="F92" s="284" t="s">
        <v>1219</v>
      </c>
      <c r="G92" s="285"/>
      <c r="H92" s="261" t="s">
        <v>1242</v>
      </c>
      <c r="I92" s="261" t="s">
        <v>1215</v>
      </c>
      <c r="J92" s="261">
        <v>255</v>
      </c>
      <c r="K92" s="275"/>
    </row>
    <row r="93" s="1" customFormat="1" ht="15" customHeight="1">
      <c r="B93" s="286"/>
      <c r="C93" s="261" t="s">
        <v>1243</v>
      </c>
      <c r="D93" s="261"/>
      <c r="E93" s="261"/>
      <c r="F93" s="284" t="s">
        <v>1213</v>
      </c>
      <c r="G93" s="285"/>
      <c r="H93" s="261" t="s">
        <v>1244</v>
      </c>
      <c r="I93" s="261" t="s">
        <v>1245</v>
      </c>
      <c r="J93" s="261"/>
      <c r="K93" s="275"/>
    </row>
    <row r="94" s="1" customFormat="1" ht="15" customHeight="1">
      <c r="B94" s="286"/>
      <c r="C94" s="261" t="s">
        <v>1246</v>
      </c>
      <c r="D94" s="261"/>
      <c r="E94" s="261"/>
      <c r="F94" s="284" t="s">
        <v>1213</v>
      </c>
      <c r="G94" s="285"/>
      <c r="H94" s="261" t="s">
        <v>1247</v>
      </c>
      <c r="I94" s="261" t="s">
        <v>1248</v>
      </c>
      <c r="J94" s="261"/>
      <c r="K94" s="275"/>
    </row>
    <row r="95" s="1" customFormat="1" ht="15" customHeight="1">
      <c r="B95" s="286"/>
      <c r="C95" s="261" t="s">
        <v>1249</v>
      </c>
      <c r="D95" s="261"/>
      <c r="E95" s="261"/>
      <c r="F95" s="284" t="s">
        <v>1213</v>
      </c>
      <c r="G95" s="285"/>
      <c r="H95" s="261" t="s">
        <v>1249</v>
      </c>
      <c r="I95" s="261" t="s">
        <v>1248</v>
      </c>
      <c r="J95" s="261"/>
      <c r="K95" s="275"/>
    </row>
    <row r="96" s="1" customFormat="1" ht="15" customHeight="1">
      <c r="B96" s="286"/>
      <c r="C96" s="261" t="s">
        <v>38</v>
      </c>
      <c r="D96" s="261"/>
      <c r="E96" s="261"/>
      <c r="F96" s="284" t="s">
        <v>1213</v>
      </c>
      <c r="G96" s="285"/>
      <c r="H96" s="261" t="s">
        <v>1250</v>
      </c>
      <c r="I96" s="261" t="s">
        <v>1248</v>
      </c>
      <c r="J96" s="261"/>
      <c r="K96" s="275"/>
    </row>
    <row r="97" s="1" customFormat="1" ht="15" customHeight="1">
      <c r="B97" s="286"/>
      <c r="C97" s="261" t="s">
        <v>48</v>
      </c>
      <c r="D97" s="261"/>
      <c r="E97" s="261"/>
      <c r="F97" s="284" t="s">
        <v>1213</v>
      </c>
      <c r="G97" s="285"/>
      <c r="H97" s="261" t="s">
        <v>1251</v>
      </c>
      <c r="I97" s="261" t="s">
        <v>1248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1252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1207</v>
      </c>
      <c r="D103" s="276"/>
      <c r="E103" s="276"/>
      <c r="F103" s="276" t="s">
        <v>1208</v>
      </c>
      <c r="G103" s="277"/>
      <c r="H103" s="276" t="s">
        <v>54</v>
      </c>
      <c r="I103" s="276" t="s">
        <v>57</v>
      </c>
      <c r="J103" s="276" t="s">
        <v>1209</v>
      </c>
      <c r="K103" s="275"/>
    </row>
    <row r="104" s="1" customFormat="1" ht="17.25" customHeight="1">
      <c r="B104" s="273"/>
      <c r="C104" s="278" t="s">
        <v>1210</v>
      </c>
      <c r="D104" s="278"/>
      <c r="E104" s="278"/>
      <c r="F104" s="279" t="s">
        <v>1211</v>
      </c>
      <c r="G104" s="280"/>
      <c r="H104" s="278"/>
      <c r="I104" s="278"/>
      <c r="J104" s="278" t="s">
        <v>1212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53</v>
      </c>
      <c r="D106" s="283"/>
      <c r="E106" s="283"/>
      <c r="F106" s="284" t="s">
        <v>1213</v>
      </c>
      <c r="G106" s="261"/>
      <c r="H106" s="261" t="s">
        <v>1253</v>
      </c>
      <c r="I106" s="261" t="s">
        <v>1215</v>
      </c>
      <c r="J106" s="261">
        <v>20</v>
      </c>
      <c r="K106" s="275"/>
    </row>
    <row r="107" s="1" customFormat="1" ht="15" customHeight="1">
      <c r="B107" s="273"/>
      <c r="C107" s="261" t="s">
        <v>1216</v>
      </c>
      <c r="D107" s="261"/>
      <c r="E107" s="261"/>
      <c r="F107" s="284" t="s">
        <v>1213</v>
      </c>
      <c r="G107" s="261"/>
      <c r="H107" s="261" t="s">
        <v>1253</v>
      </c>
      <c r="I107" s="261" t="s">
        <v>1215</v>
      </c>
      <c r="J107" s="261">
        <v>120</v>
      </c>
      <c r="K107" s="275"/>
    </row>
    <row r="108" s="1" customFormat="1" ht="15" customHeight="1">
      <c r="B108" s="286"/>
      <c r="C108" s="261" t="s">
        <v>1218</v>
      </c>
      <c r="D108" s="261"/>
      <c r="E108" s="261"/>
      <c r="F108" s="284" t="s">
        <v>1219</v>
      </c>
      <c r="G108" s="261"/>
      <c r="H108" s="261" t="s">
        <v>1253</v>
      </c>
      <c r="I108" s="261" t="s">
        <v>1215</v>
      </c>
      <c r="J108" s="261">
        <v>50</v>
      </c>
      <c r="K108" s="275"/>
    </row>
    <row r="109" s="1" customFormat="1" ht="15" customHeight="1">
      <c r="B109" s="286"/>
      <c r="C109" s="261" t="s">
        <v>1221</v>
      </c>
      <c r="D109" s="261"/>
      <c r="E109" s="261"/>
      <c r="F109" s="284" t="s">
        <v>1213</v>
      </c>
      <c r="G109" s="261"/>
      <c r="H109" s="261" t="s">
        <v>1253</v>
      </c>
      <c r="I109" s="261" t="s">
        <v>1223</v>
      </c>
      <c r="J109" s="261"/>
      <c r="K109" s="275"/>
    </row>
    <row r="110" s="1" customFormat="1" ht="15" customHeight="1">
      <c r="B110" s="286"/>
      <c r="C110" s="261" t="s">
        <v>1232</v>
      </c>
      <c r="D110" s="261"/>
      <c r="E110" s="261"/>
      <c r="F110" s="284" t="s">
        <v>1219</v>
      </c>
      <c r="G110" s="261"/>
      <c r="H110" s="261" t="s">
        <v>1253</v>
      </c>
      <c r="I110" s="261" t="s">
        <v>1215</v>
      </c>
      <c r="J110" s="261">
        <v>50</v>
      </c>
      <c r="K110" s="275"/>
    </row>
    <row r="111" s="1" customFormat="1" ht="15" customHeight="1">
      <c r="B111" s="286"/>
      <c r="C111" s="261" t="s">
        <v>1240</v>
      </c>
      <c r="D111" s="261"/>
      <c r="E111" s="261"/>
      <c r="F111" s="284" t="s">
        <v>1219</v>
      </c>
      <c r="G111" s="261"/>
      <c r="H111" s="261" t="s">
        <v>1253</v>
      </c>
      <c r="I111" s="261" t="s">
        <v>1215</v>
      </c>
      <c r="J111" s="261">
        <v>50</v>
      </c>
      <c r="K111" s="275"/>
    </row>
    <row r="112" s="1" customFormat="1" ht="15" customHeight="1">
      <c r="B112" s="286"/>
      <c r="C112" s="261" t="s">
        <v>1238</v>
      </c>
      <c r="D112" s="261"/>
      <c r="E112" s="261"/>
      <c r="F112" s="284" t="s">
        <v>1219</v>
      </c>
      <c r="G112" s="261"/>
      <c r="H112" s="261" t="s">
        <v>1253</v>
      </c>
      <c r="I112" s="261" t="s">
        <v>1215</v>
      </c>
      <c r="J112" s="261">
        <v>50</v>
      </c>
      <c r="K112" s="275"/>
    </row>
    <row r="113" s="1" customFormat="1" ht="15" customHeight="1">
      <c r="B113" s="286"/>
      <c r="C113" s="261" t="s">
        <v>53</v>
      </c>
      <c r="D113" s="261"/>
      <c r="E113" s="261"/>
      <c r="F113" s="284" t="s">
        <v>1213</v>
      </c>
      <c r="G113" s="261"/>
      <c r="H113" s="261" t="s">
        <v>1254</v>
      </c>
      <c r="I113" s="261" t="s">
        <v>1215</v>
      </c>
      <c r="J113" s="261">
        <v>20</v>
      </c>
      <c r="K113" s="275"/>
    </row>
    <row r="114" s="1" customFormat="1" ht="15" customHeight="1">
      <c r="B114" s="286"/>
      <c r="C114" s="261" t="s">
        <v>1255</v>
      </c>
      <c r="D114" s="261"/>
      <c r="E114" s="261"/>
      <c r="F114" s="284" t="s">
        <v>1213</v>
      </c>
      <c r="G114" s="261"/>
      <c r="H114" s="261" t="s">
        <v>1256</v>
      </c>
      <c r="I114" s="261" t="s">
        <v>1215</v>
      </c>
      <c r="J114" s="261">
        <v>120</v>
      </c>
      <c r="K114" s="275"/>
    </row>
    <row r="115" s="1" customFormat="1" ht="15" customHeight="1">
      <c r="B115" s="286"/>
      <c r="C115" s="261" t="s">
        <v>38</v>
      </c>
      <c r="D115" s="261"/>
      <c r="E115" s="261"/>
      <c r="F115" s="284" t="s">
        <v>1213</v>
      </c>
      <c r="G115" s="261"/>
      <c r="H115" s="261" t="s">
        <v>1257</v>
      </c>
      <c r="I115" s="261" t="s">
        <v>1248</v>
      </c>
      <c r="J115" s="261"/>
      <c r="K115" s="275"/>
    </row>
    <row r="116" s="1" customFormat="1" ht="15" customHeight="1">
      <c r="B116" s="286"/>
      <c r="C116" s="261" t="s">
        <v>48</v>
      </c>
      <c r="D116" s="261"/>
      <c r="E116" s="261"/>
      <c r="F116" s="284" t="s">
        <v>1213</v>
      </c>
      <c r="G116" s="261"/>
      <c r="H116" s="261" t="s">
        <v>1258</v>
      </c>
      <c r="I116" s="261" t="s">
        <v>1248</v>
      </c>
      <c r="J116" s="261"/>
      <c r="K116" s="275"/>
    </row>
    <row r="117" s="1" customFormat="1" ht="15" customHeight="1">
      <c r="B117" s="286"/>
      <c r="C117" s="261" t="s">
        <v>57</v>
      </c>
      <c r="D117" s="261"/>
      <c r="E117" s="261"/>
      <c r="F117" s="284" t="s">
        <v>1213</v>
      </c>
      <c r="G117" s="261"/>
      <c r="H117" s="261" t="s">
        <v>1259</v>
      </c>
      <c r="I117" s="261" t="s">
        <v>1260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1261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1207</v>
      </c>
      <c r="D123" s="276"/>
      <c r="E123" s="276"/>
      <c r="F123" s="276" t="s">
        <v>1208</v>
      </c>
      <c r="G123" s="277"/>
      <c r="H123" s="276" t="s">
        <v>54</v>
      </c>
      <c r="I123" s="276" t="s">
        <v>57</v>
      </c>
      <c r="J123" s="276" t="s">
        <v>1209</v>
      </c>
      <c r="K123" s="305"/>
    </row>
    <row r="124" s="1" customFormat="1" ht="17.25" customHeight="1">
      <c r="B124" s="304"/>
      <c r="C124" s="278" t="s">
        <v>1210</v>
      </c>
      <c r="D124" s="278"/>
      <c r="E124" s="278"/>
      <c r="F124" s="279" t="s">
        <v>1211</v>
      </c>
      <c r="G124" s="280"/>
      <c r="H124" s="278"/>
      <c r="I124" s="278"/>
      <c r="J124" s="278" t="s">
        <v>1212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1216</v>
      </c>
      <c r="D126" s="283"/>
      <c r="E126" s="283"/>
      <c r="F126" s="284" t="s">
        <v>1213</v>
      </c>
      <c r="G126" s="261"/>
      <c r="H126" s="261" t="s">
        <v>1253</v>
      </c>
      <c r="I126" s="261" t="s">
        <v>1215</v>
      </c>
      <c r="J126" s="261">
        <v>120</v>
      </c>
      <c r="K126" s="309"/>
    </row>
    <row r="127" s="1" customFormat="1" ht="15" customHeight="1">
      <c r="B127" s="306"/>
      <c r="C127" s="261" t="s">
        <v>1262</v>
      </c>
      <c r="D127" s="261"/>
      <c r="E127" s="261"/>
      <c r="F127" s="284" t="s">
        <v>1213</v>
      </c>
      <c r="G127" s="261"/>
      <c r="H127" s="261" t="s">
        <v>1263</v>
      </c>
      <c r="I127" s="261" t="s">
        <v>1215</v>
      </c>
      <c r="J127" s="261" t="s">
        <v>1264</v>
      </c>
      <c r="K127" s="309"/>
    </row>
    <row r="128" s="1" customFormat="1" ht="15" customHeight="1">
      <c r="B128" s="306"/>
      <c r="C128" s="261" t="s">
        <v>1161</v>
      </c>
      <c r="D128" s="261"/>
      <c r="E128" s="261"/>
      <c r="F128" s="284" t="s">
        <v>1213</v>
      </c>
      <c r="G128" s="261"/>
      <c r="H128" s="261" t="s">
        <v>1265</v>
      </c>
      <c r="I128" s="261" t="s">
        <v>1215</v>
      </c>
      <c r="J128" s="261" t="s">
        <v>1264</v>
      </c>
      <c r="K128" s="309"/>
    </row>
    <row r="129" s="1" customFormat="1" ht="15" customHeight="1">
      <c r="B129" s="306"/>
      <c r="C129" s="261" t="s">
        <v>1224</v>
      </c>
      <c r="D129" s="261"/>
      <c r="E129" s="261"/>
      <c r="F129" s="284" t="s">
        <v>1219</v>
      </c>
      <c r="G129" s="261"/>
      <c r="H129" s="261" t="s">
        <v>1225</v>
      </c>
      <c r="I129" s="261" t="s">
        <v>1215</v>
      </c>
      <c r="J129" s="261">
        <v>15</v>
      </c>
      <c r="K129" s="309"/>
    </row>
    <row r="130" s="1" customFormat="1" ht="15" customHeight="1">
      <c r="B130" s="306"/>
      <c r="C130" s="287" t="s">
        <v>1226</v>
      </c>
      <c r="D130" s="287"/>
      <c r="E130" s="287"/>
      <c r="F130" s="288" t="s">
        <v>1219</v>
      </c>
      <c r="G130" s="287"/>
      <c r="H130" s="287" t="s">
        <v>1227</v>
      </c>
      <c r="I130" s="287" t="s">
        <v>1215</v>
      </c>
      <c r="J130" s="287">
        <v>15</v>
      </c>
      <c r="K130" s="309"/>
    </row>
    <row r="131" s="1" customFormat="1" ht="15" customHeight="1">
      <c r="B131" s="306"/>
      <c r="C131" s="287" t="s">
        <v>1228</v>
      </c>
      <c r="D131" s="287"/>
      <c r="E131" s="287"/>
      <c r="F131" s="288" t="s">
        <v>1219</v>
      </c>
      <c r="G131" s="287"/>
      <c r="H131" s="287" t="s">
        <v>1229</v>
      </c>
      <c r="I131" s="287" t="s">
        <v>1215</v>
      </c>
      <c r="J131" s="287">
        <v>20</v>
      </c>
      <c r="K131" s="309"/>
    </row>
    <row r="132" s="1" customFormat="1" ht="15" customHeight="1">
      <c r="B132" s="306"/>
      <c r="C132" s="287" t="s">
        <v>1230</v>
      </c>
      <c r="D132" s="287"/>
      <c r="E132" s="287"/>
      <c r="F132" s="288" t="s">
        <v>1219</v>
      </c>
      <c r="G132" s="287"/>
      <c r="H132" s="287" t="s">
        <v>1231</v>
      </c>
      <c r="I132" s="287" t="s">
        <v>1215</v>
      </c>
      <c r="J132" s="287">
        <v>20</v>
      </c>
      <c r="K132" s="309"/>
    </row>
    <row r="133" s="1" customFormat="1" ht="15" customHeight="1">
      <c r="B133" s="306"/>
      <c r="C133" s="261" t="s">
        <v>1218</v>
      </c>
      <c r="D133" s="261"/>
      <c r="E133" s="261"/>
      <c r="F133" s="284" t="s">
        <v>1219</v>
      </c>
      <c r="G133" s="261"/>
      <c r="H133" s="261" t="s">
        <v>1253</v>
      </c>
      <c r="I133" s="261" t="s">
        <v>1215</v>
      </c>
      <c r="J133" s="261">
        <v>50</v>
      </c>
      <c r="K133" s="309"/>
    </row>
    <row r="134" s="1" customFormat="1" ht="15" customHeight="1">
      <c r="B134" s="306"/>
      <c r="C134" s="261" t="s">
        <v>1232</v>
      </c>
      <c r="D134" s="261"/>
      <c r="E134" s="261"/>
      <c r="F134" s="284" t="s">
        <v>1219</v>
      </c>
      <c r="G134" s="261"/>
      <c r="H134" s="261" t="s">
        <v>1253</v>
      </c>
      <c r="I134" s="261" t="s">
        <v>1215</v>
      </c>
      <c r="J134" s="261">
        <v>50</v>
      </c>
      <c r="K134" s="309"/>
    </row>
    <row r="135" s="1" customFormat="1" ht="15" customHeight="1">
      <c r="B135" s="306"/>
      <c r="C135" s="261" t="s">
        <v>1238</v>
      </c>
      <c r="D135" s="261"/>
      <c r="E135" s="261"/>
      <c r="F135" s="284" t="s">
        <v>1219</v>
      </c>
      <c r="G135" s="261"/>
      <c r="H135" s="261" t="s">
        <v>1253</v>
      </c>
      <c r="I135" s="261" t="s">
        <v>1215</v>
      </c>
      <c r="J135" s="261">
        <v>50</v>
      </c>
      <c r="K135" s="309"/>
    </row>
    <row r="136" s="1" customFormat="1" ht="15" customHeight="1">
      <c r="B136" s="306"/>
      <c r="C136" s="261" t="s">
        <v>1240</v>
      </c>
      <c r="D136" s="261"/>
      <c r="E136" s="261"/>
      <c r="F136" s="284" t="s">
        <v>1219</v>
      </c>
      <c r="G136" s="261"/>
      <c r="H136" s="261" t="s">
        <v>1253</v>
      </c>
      <c r="I136" s="261" t="s">
        <v>1215</v>
      </c>
      <c r="J136" s="261">
        <v>50</v>
      </c>
      <c r="K136" s="309"/>
    </row>
    <row r="137" s="1" customFormat="1" ht="15" customHeight="1">
      <c r="B137" s="306"/>
      <c r="C137" s="261" t="s">
        <v>1241</v>
      </c>
      <c r="D137" s="261"/>
      <c r="E137" s="261"/>
      <c r="F137" s="284" t="s">
        <v>1219</v>
      </c>
      <c r="G137" s="261"/>
      <c r="H137" s="261" t="s">
        <v>1266</v>
      </c>
      <c r="I137" s="261" t="s">
        <v>1215</v>
      </c>
      <c r="J137" s="261">
        <v>255</v>
      </c>
      <c r="K137" s="309"/>
    </row>
    <row r="138" s="1" customFormat="1" ht="15" customHeight="1">
      <c r="B138" s="306"/>
      <c r="C138" s="261" t="s">
        <v>1243</v>
      </c>
      <c r="D138" s="261"/>
      <c r="E138" s="261"/>
      <c r="F138" s="284" t="s">
        <v>1213</v>
      </c>
      <c r="G138" s="261"/>
      <c r="H138" s="261" t="s">
        <v>1267</v>
      </c>
      <c r="I138" s="261" t="s">
        <v>1245</v>
      </c>
      <c r="J138" s="261"/>
      <c r="K138" s="309"/>
    </row>
    <row r="139" s="1" customFormat="1" ht="15" customHeight="1">
      <c r="B139" s="306"/>
      <c r="C139" s="261" t="s">
        <v>1246</v>
      </c>
      <c r="D139" s="261"/>
      <c r="E139" s="261"/>
      <c r="F139" s="284" t="s">
        <v>1213</v>
      </c>
      <c r="G139" s="261"/>
      <c r="H139" s="261" t="s">
        <v>1268</v>
      </c>
      <c r="I139" s="261" t="s">
        <v>1248</v>
      </c>
      <c r="J139" s="261"/>
      <c r="K139" s="309"/>
    </row>
    <row r="140" s="1" customFormat="1" ht="15" customHeight="1">
      <c r="B140" s="306"/>
      <c r="C140" s="261" t="s">
        <v>1249</v>
      </c>
      <c r="D140" s="261"/>
      <c r="E140" s="261"/>
      <c r="F140" s="284" t="s">
        <v>1213</v>
      </c>
      <c r="G140" s="261"/>
      <c r="H140" s="261" t="s">
        <v>1249</v>
      </c>
      <c r="I140" s="261" t="s">
        <v>1248</v>
      </c>
      <c r="J140" s="261"/>
      <c r="K140" s="309"/>
    </row>
    <row r="141" s="1" customFormat="1" ht="15" customHeight="1">
      <c r="B141" s="306"/>
      <c r="C141" s="261" t="s">
        <v>38</v>
      </c>
      <c r="D141" s="261"/>
      <c r="E141" s="261"/>
      <c r="F141" s="284" t="s">
        <v>1213</v>
      </c>
      <c r="G141" s="261"/>
      <c r="H141" s="261" t="s">
        <v>1269</v>
      </c>
      <c r="I141" s="261" t="s">
        <v>1248</v>
      </c>
      <c r="J141" s="261"/>
      <c r="K141" s="309"/>
    </row>
    <row r="142" s="1" customFormat="1" ht="15" customHeight="1">
      <c r="B142" s="306"/>
      <c r="C142" s="261" t="s">
        <v>1270</v>
      </c>
      <c r="D142" s="261"/>
      <c r="E142" s="261"/>
      <c r="F142" s="284" t="s">
        <v>1213</v>
      </c>
      <c r="G142" s="261"/>
      <c r="H142" s="261" t="s">
        <v>1271</v>
      </c>
      <c r="I142" s="261" t="s">
        <v>1248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1272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1207</v>
      </c>
      <c r="D148" s="276"/>
      <c r="E148" s="276"/>
      <c r="F148" s="276" t="s">
        <v>1208</v>
      </c>
      <c r="G148" s="277"/>
      <c r="H148" s="276" t="s">
        <v>54</v>
      </c>
      <c r="I148" s="276" t="s">
        <v>57</v>
      </c>
      <c r="J148" s="276" t="s">
        <v>1209</v>
      </c>
      <c r="K148" s="275"/>
    </row>
    <row r="149" s="1" customFormat="1" ht="17.25" customHeight="1">
      <c r="B149" s="273"/>
      <c r="C149" s="278" t="s">
        <v>1210</v>
      </c>
      <c r="D149" s="278"/>
      <c r="E149" s="278"/>
      <c r="F149" s="279" t="s">
        <v>1211</v>
      </c>
      <c r="G149" s="280"/>
      <c r="H149" s="278"/>
      <c r="I149" s="278"/>
      <c r="J149" s="278" t="s">
        <v>1212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1216</v>
      </c>
      <c r="D151" s="261"/>
      <c r="E151" s="261"/>
      <c r="F151" s="314" t="s">
        <v>1213</v>
      </c>
      <c r="G151" s="261"/>
      <c r="H151" s="313" t="s">
        <v>1253</v>
      </c>
      <c r="I151" s="313" t="s">
        <v>1215</v>
      </c>
      <c r="J151" s="313">
        <v>120</v>
      </c>
      <c r="K151" s="309"/>
    </row>
    <row r="152" s="1" customFormat="1" ht="15" customHeight="1">
      <c r="B152" s="286"/>
      <c r="C152" s="313" t="s">
        <v>1262</v>
      </c>
      <c r="D152" s="261"/>
      <c r="E152" s="261"/>
      <c r="F152" s="314" t="s">
        <v>1213</v>
      </c>
      <c r="G152" s="261"/>
      <c r="H152" s="313" t="s">
        <v>1273</v>
      </c>
      <c r="I152" s="313" t="s">
        <v>1215</v>
      </c>
      <c r="J152" s="313" t="s">
        <v>1264</v>
      </c>
      <c r="K152" s="309"/>
    </row>
    <row r="153" s="1" customFormat="1" ht="15" customHeight="1">
      <c r="B153" s="286"/>
      <c r="C153" s="313" t="s">
        <v>1161</v>
      </c>
      <c r="D153" s="261"/>
      <c r="E153" s="261"/>
      <c r="F153" s="314" t="s">
        <v>1213</v>
      </c>
      <c r="G153" s="261"/>
      <c r="H153" s="313" t="s">
        <v>1274</v>
      </c>
      <c r="I153" s="313" t="s">
        <v>1215</v>
      </c>
      <c r="J153" s="313" t="s">
        <v>1264</v>
      </c>
      <c r="K153" s="309"/>
    </row>
    <row r="154" s="1" customFormat="1" ht="15" customHeight="1">
      <c r="B154" s="286"/>
      <c r="C154" s="313" t="s">
        <v>1218</v>
      </c>
      <c r="D154" s="261"/>
      <c r="E154" s="261"/>
      <c r="F154" s="314" t="s">
        <v>1219</v>
      </c>
      <c r="G154" s="261"/>
      <c r="H154" s="313" t="s">
        <v>1253</v>
      </c>
      <c r="I154" s="313" t="s">
        <v>1215</v>
      </c>
      <c r="J154" s="313">
        <v>50</v>
      </c>
      <c r="K154" s="309"/>
    </row>
    <row r="155" s="1" customFormat="1" ht="15" customHeight="1">
      <c r="B155" s="286"/>
      <c r="C155" s="313" t="s">
        <v>1221</v>
      </c>
      <c r="D155" s="261"/>
      <c r="E155" s="261"/>
      <c r="F155" s="314" t="s">
        <v>1213</v>
      </c>
      <c r="G155" s="261"/>
      <c r="H155" s="313" t="s">
        <v>1253</v>
      </c>
      <c r="I155" s="313" t="s">
        <v>1223</v>
      </c>
      <c r="J155" s="313"/>
      <c r="K155" s="309"/>
    </row>
    <row r="156" s="1" customFormat="1" ht="15" customHeight="1">
      <c r="B156" s="286"/>
      <c r="C156" s="313" t="s">
        <v>1232</v>
      </c>
      <c r="D156" s="261"/>
      <c r="E156" s="261"/>
      <c r="F156" s="314" t="s">
        <v>1219</v>
      </c>
      <c r="G156" s="261"/>
      <c r="H156" s="313" t="s">
        <v>1253</v>
      </c>
      <c r="I156" s="313" t="s">
        <v>1215</v>
      </c>
      <c r="J156" s="313">
        <v>50</v>
      </c>
      <c r="K156" s="309"/>
    </row>
    <row r="157" s="1" customFormat="1" ht="15" customHeight="1">
      <c r="B157" s="286"/>
      <c r="C157" s="313" t="s">
        <v>1240</v>
      </c>
      <c r="D157" s="261"/>
      <c r="E157" s="261"/>
      <c r="F157" s="314" t="s">
        <v>1219</v>
      </c>
      <c r="G157" s="261"/>
      <c r="H157" s="313" t="s">
        <v>1253</v>
      </c>
      <c r="I157" s="313" t="s">
        <v>1215</v>
      </c>
      <c r="J157" s="313">
        <v>50</v>
      </c>
      <c r="K157" s="309"/>
    </row>
    <row r="158" s="1" customFormat="1" ht="15" customHeight="1">
      <c r="B158" s="286"/>
      <c r="C158" s="313" t="s">
        <v>1238</v>
      </c>
      <c r="D158" s="261"/>
      <c r="E158" s="261"/>
      <c r="F158" s="314" t="s">
        <v>1219</v>
      </c>
      <c r="G158" s="261"/>
      <c r="H158" s="313" t="s">
        <v>1253</v>
      </c>
      <c r="I158" s="313" t="s">
        <v>1215</v>
      </c>
      <c r="J158" s="313">
        <v>50</v>
      </c>
      <c r="K158" s="309"/>
    </row>
    <row r="159" s="1" customFormat="1" ht="15" customHeight="1">
      <c r="B159" s="286"/>
      <c r="C159" s="313" t="s">
        <v>99</v>
      </c>
      <c r="D159" s="261"/>
      <c r="E159" s="261"/>
      <c r="F159" s="314" t="s">
        <v>1213</v>
      </c>
      <c r="G159" s="261"/>
      <c r="H159" s="313" t="s">
        <v>1275</v>
      </c>
      <c r="I159" s="313" t="s">
        <v>1215</v>
      </c>
      <c r="J159" s="313" t="s">
        <v>1276</v>
      </c>
      <c r="K159" s="309"/>
    </row>
    <row r="160" s="1" customFormat="1" ht="15" customHeight="1">
      <c r="B160" s="286"/>
      <c r="C160" s="313" t="s">
        <v>1277</v>
      </c>
      <c r="D160" s="261"/>
      <c r="E160" s="261"/>
      <c r="F160" s="314" t="s">
        <v>1213</v>
      </c>
      <c r="G160" s="261"/>
      <c r="H160" s="313" t="s">
        <v>1278</v>
      </c>
      <c r="I160" s="313" t="s">
        <v>1248</v>
      </c>
      <c r="J160" s="313"/>
      <c r="K160" s="309"/>
    </row>
    <row r="161" s="1" customFormat="1" ht="15" customHeight="1">
      <c r="B161" s="315"/>
      <c r="C161" s="316"/>
      <c r="D161" s="316"/>
      <c r="E161" s="316"/>
      <c r="F161" s="316"/>
      <c r="G161" s="316"/>
      <c r="H161" s="316"/>
      <c r="I161" s="316"/>
      <c r="J161" s="316"/>
      <c r="K161" s="317"/>
    </row>
    <row r="162" s="1" customFormat="1" ht="18.75" customHeight="1">
      <c r="B162" s="297"/>
      <c r="C162" s="307"/>
      <c r="D162" s="307"/>
      <c r="E162" s="307"/>
      <c r="F162" s="318"/>
      <c r="G162" s="307"/>
      <c r="H162" s="307"/>
      <c r="I162" s="307"/>
      <c r="J162" s="307"/>
      <c r="K162" s="297"/>
    </row>
    <row r="163" s="1" customFormat="1" ht="18.75" customHeight="1">
      <c r="B163" s="297"/>
      <c r="C163" s="307"/>
      <c r="D163" s="307"/>
      <c r="E163" s="307"/>
      <c r="F163" s="318"/>
      <c r="G163" s="307"/>
      <c r="H163" s="307"/>
      <c r="I163" s="307"/>
      <c r="J163" s="307"/>
      <c r="K163" s="297"/>
    </row>
    <row r="164" s="1" customFormat="1" ht="18.75" customHeight="1">
      <c r="B164" s="297"/>
      <c r="C164" s="307"/>
      <c r="D164" s="307"/>
      <c r="E164" s="307"/>
      <c r="F164" s="318"/>
      <c r="G164" s="307"/>
      <c r="H164" s="307"/>
      <c r="I164" s="307"/>
      <c r="J164" s="307"/>
      <c r="K164" s="297"/>
    </row>
    <row r="165" s="1" customFormat="1" ht="18.75" customHeight="1">
      <c r="B165" s="297"/>
      <c r="C165" s="307"/>
      <c r="D165" s="307"/>
      <c r="E165" s="307"/>
      <c r="F165" s="318"/>
      <c r="G165" s="307"/>
      <c r="H165" s="307"/>
      <c r="I165" s="307"/>
      <c r="J165" s="307"/>
      <c r="K165" s="297"/>
    </row>
    <row r="166" s="1" customFormat="1" ht="18.75" customHeight="1">
      <c r="B166" s="297"/>
      <c r="C166" s="307"/>
      <c r="D166" s="307"/>
      <c r="E166" s="307"/>
      <c r="F166" s="318"/>
      <c r="G166" s="307"/>
      <c r="H166" s="307"/>
      <c r="I166" s="307"/>
      <c r="J166" s="307"/>
      <c r="K166" s="297"/>
    </row>
    <row r="167" s="1" customFormat="1" ht="18.75" customHeight="1">
      <c r="B167" s="297"/>
      <c r="C167" s="307"/>
      <c r="D167" s="307"/>
      <c r="E167" s="307"/>
      <c r="F167" s="318"/>
      <c r="G167" s="307"/>
      <c r="H167" s="307"/>
      <c r="I167" s="307"/>
      <c r="J167" s="307"/>
      <c r="K167" s="297"/>
    </row>
    <row r="168" s="1" customFormat="1" ht="18.75" customHeight="1">
      <c r="B168" s="297"/>
      <c r="C168" s="307"/>
      <c r="D168" s="307"/>
      <c r="E168" s="307"/>
      <c r="F168" s="318"/>
      <c r="G168" s="307"/>
      <c r="H168" s="307"/>
      <c r="I168" s="307"/>
      <c r="J168" s="307"/>
      <c r="K168" s="297"/>
    </row>
    <row r="169" s="1" customFormat="1" ht="18.75" customHeight="1">
      <c r="B169" s="269"/>
      <c r="C169" s="269"/>
      <c r="D169" s="269"/>
      <c r="E169" s="269"/>
      <c r="F169" s="269"/>
      <c r="G169" s="269"/>
      <c r="H169" s="269"/>
      <c r="I169" s="269"/>
      <c r="J169" s="269"/>
      <c r="K169" s="269"/>
    </row>
    <row r="170" s="1" customFormat="1" ht="7.5" customHeight="1">
      <c r="B170" s="248"/>
      <c r="C170" s="249"/>
      <c r="D170" s="249"/>
      <c r="E170" s="249"/>
      <c r="F170" s="249"/>
      <c r="G170" s="249"/>
      <c r="H170" s="249"/>
      <c r="I170" s="249"/>
      <c r="J170" s="249"/>
      <c r="K170" s="250"/>
    </row>
    <row r="171" s="1" customFormat="1" ht="45" customHeight="1">
      <c r="B171" s="251"/>
      <c r="C171" s="252" t="s">
        <v>1279</v>
      </c>
      <c r="D171" s="252"/>
      <c r="E171" s="252"/>
      <c r="F171" s="252"/>
      <c r="G171" s="252"/>
      <c r="H171" s="252"/>
      <c r="I171" s="252"/>
      <c r="J171" s="252"/>
      <c r="K171" s="253"/>
    </row>
    <row r="172" s="1" customFormat="1" ht="17.25" customHeight="1">
      <c r="B172" s="251"/>
      <c r="C172" s="276" t="s">
        <v>1207</v>
      </c>
      <c r="D172" s="276"/>
      <c r="E172" s="276"/>
      <c r="F172" s="276" t="s">
        <v>1208</v>
      </c>
      <c r="G172" s="319"/>
      <c r="H172" s="320" t="s">
        <v>54</v>
      </c>
      <c r="I172" s="320" t="s">
        <v>57</v>
      </c>
      <c r="J172" s="276" t="s">
        <v>1209</v>
      </c>
      <c r="K172" s="253"/>
    </row>
    <row r="173" s="1" customFormat="1" ht="17.25" customHeight="1">
      <c r="B173" s="254"/>
      <c r="C173" s="278" t="s">
        <v>1210</v>
      </c>
      <c r="D173" s="278"/>
      <c r="E173" s="278"/>
      <c r="F173" s="279" t="s">
        <v>1211</v>
      </c>
      <c r="G173" s="321"/>
      <c r="H173" s="322"/>
      <c r="I173" s="322"/>
      <c r="J173" s="278" t="s">
        <v>1212</v>
      </c>
      <c r="K173" s="256"/>
    </row>
    <row r="174" s="1" customFormat="1" ht="5.25" customHeight="1">
      <c r="B174" s="286"/>
      <c r="C174" s="281"/>
      <c r="D174" s="281"/>
      <c r="E174" s="281"/>
      <c r="F174" s="281"/>
      <c r="G174" s="282"/>
      <c r="H174" s="281"/>
      <c r="I174" s="281"/>
      <c r="J174" s="281"/>
      <c r="K174" s="309"/>
    </row>
    <row r="175" s="1" customFormat="1" ht="15" customHeight="1">
      <c r="B175" s="286"/>
      <c r="C175" s="261" t="s">
        <v>1216</v>
      </c>
      <c r="D175" s="261"/>
      <c r="E175" s="261"/>
      <c r="F175" s="284" t="s">
        <v>1213</v>
      </c>
      <c r="G175" s="261"/>
      <c r="H175" s="261" t="s">
        <v>1253</v>
      </c>
      <c r="I175" s="261" t="s">
        <v>1215</v>
      </c>
      <c r="J175" s="261">
        <v>120</v>
      </c>
      <c r="K175" s="309"/>
    </row>
    <row r="176" s="1" customFormat="1" ht="15" customHeight="1">
      <c r="B176" s="286"/>
      <c r="C176" s="261" t="s">
        <v>1262</v>
      </c>
      <c r="D176" s="261"/>
      <c r="E176" s="261"/>
      <c r="F176" s="284" t="s">
        <v>1213</v>
      </c>
      <c r="G176" s="261"/>
      <c r="H176" s="261" t="s">
        <v>1263</v>
      </c>
      <c r="I176" s="261" t="s">
        <v>1215</v>
      </c>
      <c r="J176" s="261" t="s">
        <v>1264</v>
      </c>
      <c r="K176" s="309"/>
    </row>
    <row r="177" s="1" customFormat="1" ht="15" customHeight="1">
      <c r="B177" s="286"/>
      <c r="C177" s="261" t="s">
        <v>1161</v>
      </c>
      <c r="D177" s="261"/>
      <c r="E177" s="261"/>
      <c r="F177" s="284" t="s">
        <v>1213</v>
      </c>
      <c r="G177" s="261"/>
      <c r="H177" s="261" t="s">
        <v>1280</v>
      </c>
      <c r="I177" s="261" t="s">
        <v>1215</v>
      </c>
      <c r="J177" s="261" t="s">
        <v>1264</v>
      </c>
      <c r="K177" s="309"/>
    </row>
    <row r="178" s="1" customFormat="1" ht="15" customHeight="1">
      <c r="B178" s="286"/>
      <c r="C178" s="261" t="s">
        <v>1218</v>
      </c>
      <c r="D178" s="261"/>
      <c r="E178" s="261"/>
      <c r="F178" s="284" t="s">
        <v>1219</v>
      </c>
      <c r="G178" s="261"/>
      <c r="H178" s="261" t="s">
        <v>1280</v>
      </c>
      <c r="I178" s="261" t="s">
        <v>1215</v>
      </c>
      <c r="J178" s="261">
        <v>50</v>
      </c>
      <c r="K178" s="309"/>
    </row>
    <row r="179" s="1" customFormat="1" ht="15" customHeight="1">
      <c r="B179" s="286"/>
      <c r="C179" s="261" t="s">
        <v>1221</v>
      </c>
      <c r="D179" s="261"/>
      <c r="E179" s="261"/>
      <c r="F179" s="284" t="s">
        <v>1213</v>
      </c>
      <c r="G179" s="261"/>
      <c r="H179" s="261" t="s">
        <v>1280</v>
      </c>
      <c r="I179" s="261" t="s">
        <v>1223</v>
      </c>
      <c r="J179" s="261"/>
      <c r="K179" s="309"/>
    </row>
    <row r="180" s="1" customFormat="1" ht="15" customHeight="1">
      <c r="B180" s="286"/>
      <c r="C180" s="261" t="s">
        <v>1232</v>
      </c>
      <c r="D180" s="261"/>
      <c r="E180" s="261"/>
      <c r="F180" s="284" t="s">
        <v>1219</v>
      </c>
      <c r="G180" s="261"/>
      <c r="H180" s="261" t="s">
        <v>1280</v>
      </c>
      <c r="I180" s="261" t="s">
        <v>1215</v>
      </c>
      <c r="J180" s="261">
        <v>50</v>
      </c>
      <c r="K180" s="309"/>
    </row>
    <row r="181" s="1" customFormat="1" ht="15" customHeight="1">
      <c r="B181" s="286"/>
      <c r="C181" s="261" t="s">
        <v>1240</v>
      </c>
      <c r="D181" s="261"/>
      <c r="E181" s="261"/>
      <c r="F181" s="284" t="s">
        <v>1219</v>
      </c>
      <c r="G181" s="261"/>
      <c r="H181" s="261" t="s">
        <v>1280</v>
      </c>
      <c r="I181" s="261" t="s">
        <v>1215</v>
      </c>
      <c r="J181" s="261">
        <v>50</v>
      </c>
      <c r="K181" s="309"/>
    </row>
    <row r="182" s="1" customFormat="1" ht="15" customHeight="1">
      <c r="B182" s="286"/>
      <c r="C182" s="261" t="s">
        <v>1238</v>
      </c>
      <c r="D182" s="261"/>
      <c r="E182" s="261"/>
      <c r="F182" s="284" t="s">
        <v>1219</v>
      </c>
      <c r="G182" s="261"/>
      <c r="H182" s="261" t="s">
        <v>1280</v>
      </c>
      <c r="I182" s="261" t="s">
        <v>1215</v>
      </c>
      <c r="J182" s="261">
        <v>50</v>
      </c>
      <c r="K182" s="309"/>
    </row>
    <row r="183" s="1" customFormat="1" ht="15" customHeight="1">
      <c r="B183" s="286"/>
      <c r="C183" s="261" t="s">
        <v>106</v>
      </c>
      <c r="D183" s="261"/>
      <c r="E183" s="261"/>
      <c r="F183" s="284" t="s">
        <v>1213</v>
      </c>
      <c r="G183" s="261"/>
      <c r="H183" s="261" t="s">
        <v>1281</v>
      </c>
      <c r="I183" s="261" t="s">
        <v>1282</v>
      </c>
      <c r="J183" s="261"/>
      <c r="K183" s="309"/>
    </row>
    <row r="184" s="1" customFormat="1" ht="15" customHeight="1">
      <c r="B184" s="286"/>
      <c r="C184" s="261" t="s">
        <v>57</v>
      </c>
      <c r="D184" s="261"/>
      <c r="E184" s="261"/>
      <c r="F184" s="284" t="s">
        <v>1213</v>
      </c>
      <c r="G184" s="261"/>
      <c r="H184" s="261" t="s">
        <v>1283</v>
      </c>
      <c r="I184" s="261" t="s">
        <v>1284</v>
      </c>
      <c r="J184" s="261">
        <v>1</v>
      </c>
      <c r="K184" s="309"/>
    </row>
    <row r="185" s="1" customFormat="1" ht="15" customHeight="1">
      <c r="B185" s="286"/>
      <c r="C185" s="261" t="s">
        <v>53</v>
      </c>
      <c r="D185" s="261"/>
      <c r="E185" s="261"/>
      <c r="F185" s="284" t="s">
        <v>1213</v>
      </c>
      <c r="G185" s="261"/>
      <c r="H185" s="261" t="s">
        <v>1285</v>
      </c>
      <c r="I185" s="261" t="s">
        <v>1215</v>
      </c>
      <c r="J185" s="261">
        <v>20</v>
      </c>
      <c r="K185" s="309"/>
    </row>
    <row r="186" s="1" customFormat="1" ht="15" customHeight="1">
      <c r="B186" s="286"/>
      <c r="C186" s="261" t="s">
        <v>54</v>
      </c>
      <c r="D186" s="261"/>
      <c r="E186" s="261"/>
      <c r="F186" s="284" t="s">
        <v>1213</v>
      </c>
      <c r="G186" s="261"/>
      <c r="H186" s="261" t="s">
        <v>1286</v>
      </c>
      <c r="I186" s="261" t="s">
        <v>1215</v>
      </c>
      <c r="J186" s="261">
        <v>255</v>
      </c>
      <c r="K186" s="309"/>
    </row>
    <row r="187" s="1" customFormat="1" ht="15" customHeight="1">
      <c r="B187" s="286"/>
      <c r="C187" s="261" t="s">
        <v>107</v>
      </c>
      <c r="D187" s="261"/>
      <c r="E187" s="261"/>
      <c r="F187" s="284" t="s">
        <v>1213</v>
      </c>
      <c r="G187" s="261"/>
      <c r="H187" s="261" t="s">
        <v>1177</v>
      </c>
      <c r="I187" s="261" t="s">
        <v>1215</v>
      </c>
      <c r="J187" s="261">
        <v>10</v>
      </c>
      <c r="K187" s="309"/>
    </row>
    <row r="188" s="1" customFormat="1" ht="15" customHeight="1">
      <c r="B188" s="286"/>
      <c r="C188" s="261" t="s">
        <v>108</v>
      </c>
      <c r="D188" s="261"/>
      <c r="E188" s="261"/>
      <c r="F188" s="284" t="s">
        <v>1213</v>
      </c>
      <c r="G188" s="261"/>
      <c r="H188" s="261" t="s">
        <v>1287</v>
      </c>
      <c r="I188" s="261" t="s">
        <v>1248</v>
      </c>
      <c r="J188" s="261"/>
      <c r="K188" s="309"/>
    </row>
    <row r="189" s="1" customFormat="1" ht="15" customHeight="1">
      <c r="B189" s="286"/>
      <c r="C189" s="261" t="s">
        <v>1288</v>
      </c>
      <c r="D189" s="261"/>
      <c r="E189" s="261"/>
      <c r="F189" s="284" t="s">
        <v>1213</v>
      </c>
      <c r="G189" s="261"/>
      <c r="H189" s="261" t="s">
        <v>1289</v>
      </c>
      <c r="I189" s="261" t="s">
        <v>1248</v>
      </c>
      <c r="J189" s="261"/>
      <c r="K189" s="309"/>
    </row>
    <row r="190" s="1" customFormat="1" ht="15" customHeight="1">
      <c r="B190" s="286"/>
      <c r="C190" s="261" t="s">
        <v>1277</v>
      </c>
      <c r="D190" s="261"/>
      <c r="E190" s="261"/>
      <c r="F190" s="284" t="s">
        <v>1213</v>
      </c>
      <c r="G190" s="261"/>
      <c r="H190" s="261" t="s">
        <v>1290</v>
      </c>
      <c r="I190" s="261" t="s">
        <v>1248</v>
      </c>
      <c r="J190" s="261"/>
      <c r="K190" s="309"/>
    </row>
    <row r="191" s="1" customFormat="1" ht="15" customHeight="1">
      <c r="B191" s="286"/>
      <c r="C191" s="261" t="s">
        <v>110</v>
      </c>
      <c r="D191" s="261"/>
      <c r="E191" s="261"/>
      <c r="F191" s="284" t="s">
        <v>1219</v>
      </c>
      <c r="G191" s="261"/>
      <c r="H191" s="261" t="s">
        <v>1291</v>
      </c>
      <c r="I191" s="261" t="s">
        <v>1215</v>
      </c>
      <c r="J191" s="261">
        <v>50</v>
      </c>
      <c r="K191" s="309"/>
    </row>
    <row r="192" s="1" customFormat="1" ht="15" customHeight="1">
      <c r="B192" s="286"/>
      <c r="C192" s="261" t="s">
        <v>1292</v>
      </c>
      <c r="D192" s="261"/>
      <c r="E192" s="261"/>
      <c r="F192" s="284" t="s">
        <v>1219</v>
      </c>
      <c r="G192" s="261"/>
      <c r="H192" s="261" t="s">
        <v>1293</v>
      </c>
      <c r="I192" s="261" t="s">
        <v>1294</v>
      </c>
      <c r="J192" s="261"/>
      <c r="K192" s="309"/>
    </row>
    <row r="193" s="1" customFormat="1" ht="15" customHeight="1">
      <c r="B193" s="286"/>
      <c r="C193" s="261" t="s">
        <v>1295</v>
      </c>
      <c r="D193" s="261"/>
      <c r="E193" s="261"/>
      <c r="F193" s="284" t="s">
        <v>1219</v>
      </c>
      <c r="G193" s="261"/>
      <c r="H193" s="261" t="s">
        <v>1296</v>
      </c>
      <c r="I193" s="261" t="s">
        <v>1294</v>
      </c>
      <c r="J193" s="261"/>
      <c r="K193" s="309"/>
    </row>
    <row r="194" s="1" customFormat="1" ht="15" customHeight="1">
      <c r="B194" s="286"/>
      <c r="C194" s="261" t="s">
        <v>1297</v>
      </c>
      <c r="D194" s="261"/>
      <c r="E194" s="261"/>
      <c r="F194" s="284" t="s">
        <v>1219</v>
      </c>
      <c r="G194" s="261"/>
      <c r="H194" s="261" t="s">
        <v>1298</v>
      </c>
      <c r="I194" s="261" t="s">
        <v>1294</v>
      </c>
      <c r="J194" s="261"/>
      <c r="K194" s="309"/>
    </row>
    <row r="195" s="1" customFormat="1" ht="15" customHeight="1">
      <c r="B195" s="286"/>
      <c r="C195" s="323" t="s">
        <v>1299</v>
      </c>
      <c r="D195" s="261"/>
      <c r="E195" s="261"/>
      <c r="F195" s="284" t="s">
        <v>1219</v>
      </c>
      <c r="G195" s="261"/>
      <c r="H195" s="261" t="s">
        <v>1300</v>
      </c>
      <c r="I195" s="261" t="s">
        <v>1301</v>
      </c>
      <c r="J195" s="324" t="s">
        <v>1302</v>
      </c>
      <c r="K195" s="309"/>
    </row>
    <row r="196" s="15" customFormat="1" ht="15" customHeight="1">
      <c r="B196" s="325"/>
      <c r="C196" s="326" t="s">
        <v>1303</v>
      </c>
      <c r="D196" s="327"/>
      <c r="E196" s="327"/>
      <c r="F196" s="328" t="s">
        <v>1219</v>
      </c>
      <c r="G196" s="327"/>
      <c r="H196" s="327" t="s">
        <v>1304</v>
      </c>
      <c r="I196" s="327" t="s">
        <v>1301</v>
      </c>
      <c r="J196" s="329" t="s">
        <v>1302</v>
      </c>
      <c r="K196" s="330"/>
    </row>
    <row r="197" s="1" customFormat="1" ht="15" customHeight="1">
      <c r="B197" s="286"/>
      <c r="C197" s="323" t="s">
        <v>42</v>
      </c>
      <c r="D197" s="261"/>
      <c r="E197" s="261"/>
      <c r="F197" s="284" t="s">
        <v>1213</v>
      </c>
      <c r="G197" s="261"/>
      <c r="H197" s="258" t="s">
        <v>1305</v>
      </c>
      <c r="I197" s="261" t="s">
        <v>1306</v>
      </c>
      <c r="J197" s="261"/>
      <c r="K197" s="309"/>
    </row>
    <row r="198" s="1" customFormat="1" ht="15" customHeight="1">
      <c r="B198" s="286"/>
      <c r="C198" s="323" t="s">
        <v>1307</v>
      </c>
      <c r="D198" s="261"/>
      <c r="E198" s="261"/>
      <c r="F198" s="284" t="s">
        <v>1213</v>
      </c>
      <c r="G198" s="261"/>
      <c r="H198" s="261" t="s">
        <v>1308</v>
      </c>
      <c r="I198" s="261" t="s">
        <v>1248</v>
      </c>
      <c r="J198" s="261"/>
      <c r="K198" s="309"/>
    </row>
    <row r="199" s="1" customFormat="1" ht="15" customHeight="1">
      <c r="B199" s="286"/>
      <c r="C199" s="323" t="s">
        <v>1309</v>
      </c>
      <c r="D199" s="261"/>
      <c r="E199" s="261"/>
      <c r="F199" s="284" t="s">
        <v>1213</v>
      </c>
      <c r="G199" s="261"/>
      <c r="H199" s="261" t="s">
        <v>1310</v>
      </c>
      <c r="I199" s="261" t="s">
        <v>1248</v>
      </c>
      <c r="J199" s="261"/>
      <c r="K199" s="309"/>
    </row>
    <row r="200" s="1" customFormat="1" ht="15" customHeight="1">
      <c r="B200" s="286"/>
      <c r="C200" s="323" t="s">
        <v>1311</v>
      </c>
      <c r="D200" s="261"/>
      <c r="E200" s="261"/>
      <c r="F200" s="284" t="s">
        <v>1219</v>
      </c>
      <c r="G200" s="261"/>
      <c r="H200" s="261" t="s">
        <v>1312</v>
      </c>
      <c r="I200" s="261" t="s">
        <v>1248</v>
      </c>
      <c r="J200" s="261"/>
      <c r="K200" s="309"/>
    </row>
    <row r="201" s="1" customFormat="1" ht="15" customHeight="1">
      <c r="B201" s="315"/>
      <c r="C201" s="331"/>
      <c r="D201" s="316"/>
      <c r="E201" s="316"/>
      <c r="F201" s="316"/>
      <c r="G201" s="316"/>
      <c r="H201" s="316"/>
      <c r="I201" s="316"/>
      <c r="J201" s="316"/>
      <c r="K201" s="317"/>
    </row>
    <row r="202" s="1" customFormat="1" ht="18.75" customHeight="1">
      <c r="B202" s="297"/>
      <c r="C202" s="307"/>
      <c r="D202" s="307"/>
      <c r="E202" s="307"/>
      <c r="F202" s="318"/>
      <c r="G202" s="307"/>
      <c r="H202" s="307"/>
      <c r="I202" s="307"/>
      <c r="J202" s="307"/>
      <c r="K202" s="297"/>
    </row>
    <row r="203" s="1" customFormat="1" ht="18.75" customHeight="1">
      <c r="B203" s="269"/>
      <c r="C203" s="269"/>
      <c r="D203" s="269"/>
      <c r="E203" s="269"/>
      <c r="F203" s="269"/>
      <c r="G203" s="269"/>
      <c r="H203" s="269"/>
      <c r="I203" s="269"/>
      <c r="J203" s="269"/>
      <c r="K203" s="269"/>
    </row>
    <row r="204" s="1" customFormat="1" ht="13.5">
      <c r="B204" s="248"/>
      <c r="C204" s="249"/>
      <c r="D204" s="249"/>
      <c r="E204" s="249"/>
      <c r="F204" s="249"/>
      <c r="G204" s="249"/>
      <c r="H204" s="249"/>
      <c r="I204" s="249"/>
      <c r="J204" s="249"/>
      <c r="K204" s="250"/>
    </row>
    <row r="205" s="1" customFormat="1" ht="21" customHeight="1">
      <c r="B205" s="251"/>
      <c r="C205" s="252" t="s">
        <v>1313</v>
      </c>
      <c r="D205" s="252"/>
      <c r="E205" s="252"/>
      <c r="F205" s="252"/>
      <c r="G205" s="252"/>
      <c r="H205" s="252"/>
      <c r="I205" s="252"/>
      <c r="J205" s="252"/>
      <c r="K205" s="253"/>
    </row>
    <row r="206" s="1" customFormat="1" ht="25.5" customHeight="1">
      <c r="B206" s="251"/>
      <c r="C206" s="332" t="s">
        <v>1314</v>
      </c>
      <c r="D206" s="332"/>
      <c r="E206" s="332"/>
      <c r="F206" s="332" t="s">
        <v>1315</v>
      </c>
      <c r="G206" s="333"/>
      <c r="H206" s="332" t="s">
        <v>1316</v>
      </c>
      <c r="I206" s="332"/>
      <c r="J206" s="332"/>
      <c r="K206" s="253"/>
    </row>
    <row r="207" s="1" customFormat="1" ht="5.25" customHeight="1">
      <c r="B207" s="286"/>
      <c r="C207" s="281"/>
      <c r="D207" s="281"/>
      <c r="E207" s="281"/>
      <c r="F207" s="281"/>
      <c r="G207" s="307"/>
      <c r="H207" s="281"/>
      <c r="I207" s="281"/>
      <c r="J207" s="281"/>
      <c r="K207" s="309"/>
    </row>
    <row r="208" s="1" customFormat="1" ht="15" customHeight="1">
      <c r="B208" s="286"/>
      <c r="C208" s="261" t="s">
        <v>1306</v>
      </c>
      <c r="D208" s="261"/>
      <c r="E208" s="261"/>
      <c r="F208" s="284" t="s">
        <v>43</v>
      </c>
      <c r="G208" s="261"/>
      <c r="H208" s="261" t="s">
        <v>1317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44</v>
      </c>
      <c r="G209" s="261"/>
      <c r="H209" s="261" t="s">
        <v>1318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47</v>
      </c>
      <c r="G210" s="261"/>
      <c r="H210" s="261" t="s">
        <v>1319</v>
      </c>
      <c r="I210" s="261"/>
      <c r="J210" s="261"/>
      <c r="K210" s="309"/>
    </row>
    <row r="211" s="1" customFormat="1" ht="15" customHeight="1">
      <c r="B211" s="286"/>
      <c r="C211" s="261"/>
      <c r="D211" s="261"/>
      <c r="E211" s="261"/>
      <c r="F211" s="284" t="s">
        <v>45</v>
      </c>
      <c r="G211" s="261"/>
      <c r="H211" s="261" t="s">
        <v>1320</v>
      </c>
      <c r="I211" s="261"/>
      <c r="J211" s="261"/>
      <c r="K211" s="309"/>
    </row>
    <row r="212" s="1" customFormat="1" ht="15" customHeight="1">
      <c r="B212" s="286"/>
      <c r="C212" s="261"/>
      <c r="D212" s="261"/>
      <c r="E212" s="261"/>
      <c r="F212" s="284" t="s">
        <v>46</v>
      </c>
      <c r="G212" s="261"/>
      <c r="H212" s="261" t="s">
        <v>1321</v>
      </c>
      <c r="I212" s="261"/>
      <c r="J212" s="261"/>
      <c r="K212" s="309"/>
    </row>
    <row r="213" s="1" customFormat="1" ht="15" customHeight="1">
      <c r="B213" s="286"/>
      <c r="C213" s="261"/>
      <c r="D213" s="261"/>
      <c r="E213" s="261"/>
      <c r="F213" s="284"/>
      <c r="G213" s="261"/>
      <c r="H213" s="261"/>
      <c r="I213" s="261"/>
      <c r="J213" s="261"/>
      <c r="K213" s="309"/>
    </row>
    <row r="214" s="1" customFormat="1" ht="15" customHeight="1">
      <c r="B214" s="286"/>
      <c r="C214" s="261" t="s">
        <v>1260</v>
      </c>
      <c r="D214" s="261"/>
      <c r="E214" s="261"/>
      <c r="F214" s="284" t="s">
        <v>79</v>
      </c>
      <c r="G214" s="261"/>
      <c r="H214" s="261" t="s">
        <v>1322</v>
      </c>
      <c r="I214" s="261"/>
      <c r="J214" s="261"/>
      <c r="K214" s="309"/>
    </row>
    <row r="215" s="1" customFormat="1" ht="15" customHeight="1">
      <c r="B215" s="286"/>
      <c r="C215" s="261"/>
      <c r="D215" s="261"/>
      <c r="E215" s="261"/>
      <c r="F215" s="284" t="s">
        <v>1155</v>
      </c>
      <c r="G215" s="261"/>
      <c r="H215" s="261" t="s">
        <v>1156</v>
      </c>
      <c r="I215" s="261"/>
      <c r="J215" s="261"/>
      <c r="K215" s="309"/>
    </row>
    <row r="216" s="1" customFormat="1" ht="15" customHeight="1">
      <c r="B216" s="286"/>
      <c r="C216" s="261"/>
      <c r="D216" s="261"/>
      <c r="E216" s="261"/>
      <c r="F216" s="284" t="s">
        <v>1153</v>
      </c>
      <c r="G216" s="261"/>
      <c r="H216" s="261" t="s">
        <v>1323</v>
      </c>
      <c r="I216" s="261"/>
      <c r="J216" s="261"/>
      <c r="K216" s="309"/>
    </row>
    <row r="217" s="1" customFormat="1" ht="15" customHeight="1">
      <c r="B217" s="334"/>
      <c r="C217" s="261"/>
      <c r="D217" s="261"/>
      <c r="E217" s="261"/>
      <c r="F217" s="284" t="s">
        <v>1157</v>
      </c>
      <c r="G217" s="323"/>
      <c r="H217" s="313" t="s">
        <v>1158</v>
      </c>
      <c r="I217" s="313"/>
      <c r="J217" s="313"/>
      <c r="K217" s="335"/>
    </row>
    <row r="218" s="1" customFormat="1" ht="15" customHeight="1">
      <c r="B218" s="334"/>
      <c r="C218" s="261"/>
      <c r="D218" s="261"/>
      <c r="E218" s="261"/>
      <c r="F218" s="284" t="s">
        <v>1159</v>
      </c>
      <c r="G218" s="323"/>
      <c r="H218" s="313" t="s">
        <v>1324</v>
      </c>
      <c r="I218" s="313"/>
      <c r="J218" s="313"/>
      <c r="K218" s="335"/>
    </row>
    <row r="219" s="1" customFormat="1" ht="15" customHeight="1">
      <c r="B219" s="334"/>
      <c r="C219" s="261"/>
      <c r="D219" s="261"/>
      <c r="E219" s="261"/>
      <c r="F219" s="284"/>
      <c r="G219" s="323"/>
      <c r="H219" s="313"/>
      <c r="I219" s="313"/>
      <c r="J219" s="313"/>
      <c r="K219" s="335"/>
    </row>
    <row r="220" s="1" customFormat="1" ht="15" customHeight="1">
      <c r="B220" s="334"/>
      <c r="C220" s="261" t="s">
        <v>1284</v>
      </c>
      <c r="D220" s="261"/>
      <c r="E220" s="261"/>
      <c r="F220" s="284">
        <v>1</v>
      </c>
      <c r="G220" s="323"/>
      <c r="H220" s="313" t="s">
        <v>1325</v>
      </c>
      <c r="I220" s="313"/>
      <c r="J220" s="313"/>
      <c r="K220" s="335"/>
    </row>
    <row r="221" s="1" customFormat="1" ht="15" customHeight="1">
      <c r="B221" s="334"/>
      <c r="C221" s="261"/>
      <c r="D221" s="261"/>
      <c r="E221" s="261"/>
      <c r="F221" s="284">
        <v>2</v>
      </c>
      <c r="G221" s="323"/>
      <c r="H221" s="313" t="s">
        <v>1326</v>
      </c>
      <c r="I221" s="313"/>
      <c r="J221" s="313"/>
      <c r="K221" s="335"/>
    </row>
    <row r="222" s="1" customFormat="1" ht="15" customHeight="1">
      <c r="B222" s="334"/>
      <c r="C222" s="261"/>
      <c r="D222" s="261"/>
      <c r="E222" s="261"/>
      <c r="F222" s="284">
        <v>3</v>
      </c>
      <c r="G222" s="323"/>
      <c r="H222" s="313" t="s">
        <v>1327</v>
      </c>
      <c r="I222" s="313"/>
      <c r="J222" s="313"/>
      <c r="K222" s="335"/>
    </row>
    <row r="223" s="1" customFormat="1" ht="15" customHeight="1">
      <c r="B223" s="334"/>
      <c r="C223" s="261"/>
      <c r="D223" s="261"/>
      <c r="E223" s="261"/>
      <c r="F223" s="284">
        <v>4</v>
      </c>
      <c r="G223" s="323"/>
      <c r="H223" s="313" t="s">
        <v>1328</v>
      </c>
      <c r="I223" s="313"/>
      <c r="J223" s="313"/>
      <c r="K223" s="335"/>
    </row>
    <row r="224" s="1" customFormat="1" ht="12.75" customHeight="1">
      <c r="B224" s="336"/>
      <c r="C224" s="337"/>
      <c r="D224" s="337"/>
      <c r="E224" s="337"/>
      <c r="F224" s="337"/>
      <c r="G224" s="337"/>
      <c r="H224" s="337"/>
      <c r="I224" s="337"/>
      <c r="J224" s="337"/>
      <c r="K224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2024-11-29T09:37:20Z</dcterms:created>
  <dcterms:modified xsi:type="dcterms:W3CDTF">2024-11-29T09:37:29Z</dcterms:modified>
</cp:coreProperties>
</file>